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https://bccr-my.sharepoint.com/personal/carvajalnj_bccr_fi_cr/Documents/Documentos/SUPEN/Web/Informes/Presupuestos/"/>
    </mc:Choice>
  </mc:AlternateContent>
  <xr:revisionPtr revIDLastSave="14" documentId="8_{4FA62AF6-CD3A-4BBF-A4B5-949D73FAC09C}" xr6:coauthVersionLast="47" xr6:coauthVersionMax="47" xr10:uidLastSave="{EB6ABE03-407A-47A4-8EA4-3EFEE294CDE6}"/>
  <bookViews>
    <workbookView xWindow="-120" yWindow="-120" windowWidth="20730" windowHeight="11160" xr2:uid="{43BABD97-7D01-4141-AC81-FBAE43C39FC3}"/>
  </bookViews>
  <sheets>
    <sheet name="Hoja1" sheetId="3" r:id="rId1"/>
  </sheets>
  <definedNames>
    <definedName name="base">#REF!</definedName>
    <definedName name="p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7" i="3" l="1"/>
  <c r="K77" i="3"/>
  <c r="K71" i="3"/>
  <c r="K55" i="3"/>
  <c r="K25" i="3"/>
  <c r="K6" i="3"/>
  <c r="K86" i="3"/>
  <c r="K79" i="3"/>
  <c r="K80" i="3"/>
  <c r="K81" i="3"/>
  <c r="K82" i="3"/>
  <c r="K83" i="3"/>
  <c r="K84" i="3"/>
  <c r="K78" i="3"/>
  <c r="K73" i="3"/>
  <c r="K74" i="3"/>
  <c r="K75" i="3"/>
  <c r="K76" i="3"/>
  <c r="K72" i="3"/>
  <c r="K57" i="3"/>
  <c r="K58" i="3"/>
  <c r="K59" i="3"/>
  <c r="K60" i="3"/>
  <c r="K61" i="3"/>
  <c r="K62" i="3"/>
  <c r="K63" i="3"/>
  <c r="K64" i="3"/>
  <c r="K65" i="3"/>
  <c r="K66" i="3"/>
  <c r="K67" i="3"/>
  <c r="K68" i="3"/>
  <c r="K69" i="3"/>
  <c r="K70" i="3"/>
  <c r="K5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26" i="3"/>
  <c r="K8" i="3"/>
  <c r="K9" i="3"/>
  <c r="K10" i="3"/>
  <c r="K11" i="3"/>
  <c r="K12" i="3"/>
  <c r="K13" i="3"/>
  <c r="K14" i="3"/>
  <c r="K15" i="3"/>
  <c r="K16" i="3"/>
  <c r="K17" i="3"/>
  <c r="K18" i="3"/>
  <c r="K19" i="3"/>
  <c r="K20" i="3"/>
  <c r="K21" i="3"/>
  <c r="K22" i="3"/>
  <c r="K23" i="3"/>
  <c r="K24" i="3"/>
  <c r="K7" i="3"/>
  <c r="E77" i="3"/>
  <c r="E71" i="3"/>
  <c r="E55" i="3"/>
  <c r="H55" i="3"/>
  <c r="E25" i="3"/>
  <c r="E6" i="3"/>
  <c r="F6" i="3"/>
  <c r="G6" i="3" s="1"/>
  <c r="F25" i="3"/>
  <c r="H25" i="3" s="1"/>
  <c r="F55" i="3"/>
  <c r="F71" i="3"/>
  <c r="H71" i="3" s="1"/>
  <c r="F77" i="3"/>
  <c r="H84" i="3"/>
  <c r="H83" i="3"/>
  <c r="H82" i="3"/>
  <c r="H81" i="3"/>
  <c r="H80" i="3"/>
  <c r="H79" i="3"/>
  <c r="H76" i="3"/>
  <c r="H70" i="3"/>
  <c r="H69" i="3"/>
  <c r="H68" i="3"/>
  <c r="H67" i="3"/>
  <c r="H66" i="3"/>
  <c r="H65" i="3"/>
  <c r="H63" i="3"/>
  <c r="H62" i="3"/>
  <c r="H61" i="3"/>
  <c r="H58" i="3"/>
  <c r="H56" i="3"/>
  <c r="H54" i="3"/>
  <c r="H53" i="3"/>
  <c r="H52" i="3"/>
  <c r="H49" i="3"/>
  <c r="H48" i="3"/>
  <c r="H45" i="3"/>
  <c r="H44" i="3"/>
  <c r="H43" i="3"/>
  <c r="H42" i="3"/>
  <c r="H41" i="3"/>
  <c r="H40" i="3"/>
  <c r="H39" i="3"/>
  <c r="H38" i="3"/>
  <c r="H37" i="3"/>
  <c r="H36" i="3"/>
  <c r="H33" i="3"/>
  <c r="H30" i="3"/>
  <c r="H28" i="3"/>
  <c r="H27" i="3"/>
  <c r="H24" i="3"/>
  <c r="H23" i="3"/>
  <c r="H22" i="3"/>
  <c r="H21" i="3"/>
  <c r="H20" i="3"/>
  <c r="H19" i="3"/>
  <c r="H18" i="3"/>
  <c r="H17" i="3"/>
  <c r="H16" i="3"/>
  <c r="H15" i="3"/>
  <c r="H14" i="3"/>
  <c r="H13" i="3"/>
  <c r="H12" i="3"/>
  <c r="H11" i="3"/>
  <c r="H9" i="3"/>
  <c r="H8" i="3"/>
  <c r="H7"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8" i="3"/>
  <c r="G79" i="3"/>
  <c r="G80" i="3"/>
  <c r="G81" i="3"/>
  <c r="G82" i="3"/>
  <c r="G83" i="3"/>
  <c r="G84" i="3"/>
  <c r="G85" i="3"/>
  <c r="G86" i="3"/>
  <c r="G7" i="3"/>
  <c r="G8" i="3"/>
  <c r="G9" i="3"/>
  <c r="G10" i="3"/>
  <c r="G11" i="3"/>
  <c r="G12" i="3"/>
  <c r="G13" i="3"/>
  <c r="G14" i="3"/>
  <c r="G15" i="3"/>
  <c r="G16" i="3"/>
  <c r="G17" i="3"/>
  <c r="G18" i="3"/>
  <c r="G19" i="3"/>
  <c r="G20" i="3"/>
  <c r="G21" i="3"/>
  <c r="G22" i="3"/>
  <c r="G23" i="3"/>
  <c r="G24" i="3"/>
  <c r="H6" i="3" l="1"/>
  <c r="H77" i="3"/>
  <c r="G25" i="3"/>
  <c r="G77" i="3"/>
  <c r="F87" i="3"/>
  <c r="G87" i="3" l="1"/>
  <c r="H87" i="3"/>
</calcChain>
</file>

<file path=xl/sharedStrings.xml><?xml version="1.0" encoding="utf-8"?>
<sst xmlns="http://schemas.openxmlformats.org/spreadsheetml/2006/main" count="248" uniqueCount="247">
  <si>
    <t>CÓDIGO</t>
  </si>
  <si>
    <t>OBJETO DEL GASTO</t>
  </si>
  <si>
    <t>DETALLE *</t>
  </si>
  <si>
    <t>DIFERENCIA ABSOLUTA</t>
  </si>
  <si>
    <t>VARIACIÓN 
PORCENTUAL</t>
  </si>
  <si>
    <t>0</t>
  </si>
  <si>
    <t>REMUNERACIONES</t>
  </si>
  <si>
    <t>0.01.01</t>
  </si>
  <si>
    <t>Remuneraciones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</si>
  <si>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</si>
  <si>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</si>
  <si>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</si>
  <si>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</si>
  <si>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</si>
  <si>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</si>
  <si>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</si>
  <si>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</si>
  <si>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</si>
  <si>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</si>
  <si>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</si>
  <si>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0.03.02</t>
  </si>
  <si>
    <t>Restricciones al ejercicio liberal de la profesión</t>
  </si>
  <si>
    <t>0.03.03</t>
  </si>
  <si>
    <t>Decimotercer mes</t>
  </si>
  <si>
    <t>0.03.04</t>
  </si>
  <si>
    <t>Salario escolar</t>
  </si>
  <si>
    <t>0.03.99</t>
  </si>
  <si>
    <t>Otros incentivos salariales</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</si>
  <si>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</si>
  <si>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</si>
  <si>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</si>
  <si>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</si>
  <si>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</si>
  <si>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0.04.03</t>
  </si>
  <si>
    <t>Contribución patronal al INA</t>
  </si>
  <si>
    <t>0.04.04</t>
  </si>
  <si>
    <t>Contribución patronal al FODESAF</t>
  </si>
  <si>
    <t>0.04.05</t>
  </si>
  <si>
    <t>Contribución patronal al Banco Popular</t>
  </si>
  <si>
    <t>0.05.01</t>
  </si>
  <si>
    <t>Contribución patronal al seguro de pensiones</t>
  </si>
  <si>
    <t>0.05.02</t>
  </si>
  <si>
    <t>Aporte patronal al ROPC</t>
  </si>
  <si>
    <t>0.05.03</t>
  </si>
  <si>
    <t>Aporte patronal al FCL</t>
  </si>
  <si>
    <t>0.05.05</t>
  </si>
  <si>
    <t>Contribución patronal a fondos administrados</t>
  </si>
  <si>
    <t>SERVICIOS</t>
  </si>
  <si>
    <t>Otros alquileres</t>
  </si>
  <si>
    <t>1.02.03</t>
  </si>
  <si>
    <t>Servicio de correo</t>
  </si>
  <si>
    <t>1.02.04</t>
  </si>
  <si>
    <t>Comprende el pago de servicios nacionales e internacionales necesarios para el acceso a los servicios de telefonía, a redes de información como "Internet" y otros servicios similares.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</si>
  <si>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</si>
  <si>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</si>
  <si>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</si>
  <si>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Publicidad y propaganda</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</si>
  <si>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</si>
  <si>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</si>
  <si>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</si>
  <si>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</si>
  <si>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ciencias salud</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</si>
  <si>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</si>
  <si>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</si>
  <si>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</si>
  <si>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Servicios de gestión de Apoyo (Serv. Adm BCCR)</t>
  </si>
  <si>
    <t>1.04.05</t>
  </si>
  <si>
    <t xml:space="preserve">Servicio de desarrollo de sistemas </t>
  </si>
  <si>
    <t>Considera el pago de servicios profesionales o técnicos que se contratan para la elaboración de planes, diseños, diagnósticos y estudios diversos en el campo de la informática.</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</si>
  <si>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</si>
  <si>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</si>
  <si>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</si>
  <si>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</si>
  <si>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</si>
  <si>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</si>
  <si>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</si>
  <si>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</si>
  <si>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</si>
  <si>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</si>
  <si>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</si>
  <si>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</si>
  <si>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</si>
  <si>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</si>
  <si>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</si>
  <si>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</si>
  <si>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</si>
  <si>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</si>
  <si>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</si>
  <si>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</si>
  <si>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1.07.02</t>
  </si>
  <si>
    <t>Actividades de protocolo</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</si>
  <si>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t>
  </si>
  <si>
    <t>1.07.03</t>
  </si>
  <si>
    <t>Gastos de representación</t>
  </si>
  <si>
    <t>Contemplan las sumas, que se asignan a funcionarios debidamente autorizados para la atención oficial de personas ajenas a la institución para la cual laboran. Estas erogaciones están sujetas a la liquidación y a la verificación posterior.</t>
  </si>
  <si>
    <t>1.08.05</t>
  </si>
  <si>
    <t>Mantenimiento  y reparación de equipo de transporte</t>
  </si>
  <si>
    <t>Contempla los gastos por mantenimiento y reparaciones preventivas y habituales de toda clase de equipo de transporte y cualquier otro equipo de naturaleza similar.</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</si>
  <si>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</si>
  <si>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</si>
  <si>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</si>
  <si>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</si>
  <si>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</si>
  <si>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</si>
  <si>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1.08.08</t>
  </si>
  <si>
    <t>Mantenimiento y reparación de equipo de cómputo y sistemas</t>
  </si>
  <si>
    <t>Contempla los gastos por concepto de mantenimiento y reparaciones preventivas y habituales de computadoras tanto la parte física como en el conjunto de programas en funcionamiento, sus equipos auxiliares y otros.</t>
  </si>
  <si>
    <t>1.08.99</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</si>
  <si>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</si>
  <si>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</si>
  <si>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</si>
  <si>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</si>
  <si>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</si>
  <si>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</si>
  <si>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</si>
  <si>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</si>
  <si>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2.01.01</t>
  </si>
  <si>
    <t>Combustibles y lubricantes</t>
  </si>
  <si>
    <t>Abarca toda clase de sustancias, combustibles, lubricantes y aditivos de origen vegetal, animal o mineral tales como gasolina, diésel, carbón mineral, canfín, búnker, gas propano, aceite lubricante para motor, aceite de transmisión, grasas, aceite hidráulico y otros; usados generalmente en equipos de transporte, plantas eléctricas, calderas y otros.</t>
  </si>
  <si>
    <t>2.01.02</t>
  </si>
  <si>
    <t>Productos farmacéuticos y medicinales</t>
  </si>
  <si>
    <t>Contempla cualquier tipo de sustancia o producto natural, sintético o semisintético y toda mezcla de esas sustancias o productos que se utilicen en personas, para el diagnóstico, prevención y curación.</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</si>
  <si>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</si>
  <si>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</si>
  <si>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</si>
  <si>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</si>
  <si>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</si>
  <si>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</si>
  <si>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</si>
  <si>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</si>
  <si>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</si>
  <si>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</si>
  <si>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</si>
  <si>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</si>
  <si>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</si>
  <si>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2.99.01</t>
  </si>
  <si>
    <t>Útiles y materiales de oficina y cómputo</t>
  </si>
  <si>
    <t>2.99.02</t>
  </si>
  <si>
    <t>2.99.03</t>
  </si>
  <si>
    <t xml:space="preserve">Productos de papel, cartón e impresos </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</si>
  <si>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</si>
  <si>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</si>
  <si>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</si>
  <si>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</si>
  <si>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</si>
  <si>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</si>
  <si>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2.99.06</t>
  </si>
  <si>
    <t>Útiles y materiales de resguardo y seguridad</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</si>
  <si>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</si>
  <si>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</si>
  <si>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</si>
  <si>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</si>
  <si>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</si>
  <si>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</si>
  <si>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5</t>
  </si>
  <si>
    <t>BIENES DURADEROS</t>
  </si>
  <si>
    <t>5.01.02</t>
  </si>
  <si>
    <t>Equipo de transporte</t>
  </si>
  <si>
    <t>Corresponde a la compra de equipo que se utiliza para el traslado de personas y carga por vía terrestre, aérea, marítima y fluvial.</t>
  </si>
  <si>
    <t>5.01.04</t>
  </si>
  <si>
    <t>Equipo y Mobiliario de Oficina</t>
  </si>
  <si>
    <t>5.99.03</t>
  </si>
  <si>
    <t>Bienes Intangibles</t>
  </si>
  <si>
    <t>TRANSFERENCIAS CORRIENTES</t>
  </si>
  <si>
    <t>6.02.01</t>
  </si>
  <si>
    <t>Becas a funcionarios</t>
  </si>
  <si>
    <t>6.02.02</t>
  </si>
  <si>
    <t>Becas a terceras personas</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</si>
  <si>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</si>
  <si>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</si>
  <si>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</si>
  <si>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</si>
  <si>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</si>
  <si>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</si>
  <si>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6.06.01</t>
  </si>
  <si>
    <t>Indemnizaciones</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</si>
  <si>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t>
  </si>
  <si>
    <t>Cuotas a Organismos Internacionales</t>
  </si>
  <si>
    <t>TOTAL</t>
  </si>
  <si>
    <t>Para visualizar las subpartidas, debe dar click en el más (+) de la izquierda.</t>
  </si>
  <si>
    <t>Cifras en colones</t>
  </si>
  <si>
    <t>1.02.99</t>
  </si>
  <si>
    <t>1.03.03</t>
  </si>
  <si>
    <t>Impresión, encuadernación y otros</t>
  </si>
  <si>
    <t>1.04.02</t>
  </si>
  <si>
    <t>Servicios Jurídicos</t>
  </si>
  <si>
    <r>
      <t>Corresponde al pago de servicios básicos no considerados en los conceptos anteriores, por ejemplo los servicios que brindan las municipalidades como recolección de desechos sólidos, aseo de vías y sitios públicos, alumbrado público y otros</t>
    </r>
    <r>
      <rPr>
        <sz val="10"/>
        <rFont val="Franklin Gothic Book"/>
        <family val="2"/>
      </rPr>
      <t xml:space="preserve">. </t>
    </r>
  </si>
  <si>
    <r>
      <t>Contempla los gastos por concepto de servicios de impresión, fotocopiado, encuadernación y reproducción de revistas, libros, periódicos, comprobantes, títulos valores y papelería en general utilizada en la operación propia de las instituciones</t>
    </r>
    <r>
      <rPr>
        <sz val="10"/>
        <rFont val="Franklin Gothic Book"/>
        <family val="2"/>
      </rPr>
      <t xml:space="preserve">. </t>
    </r>
  </si>
  <si>
    <r>
      <t>Incluye los pagos por servicios profesionales y técnicos para elaborar trabajos en el campo de la abogacía y el notariado</t>
    </r>
    <r>
      <rPr>
        <sz val="10"/>
        <rFont val="Franklin Gothic Book"/>
        <family val="2"/>
      </rPr>
      <t xml:space="preserve">. </t>
    </r>
  </si>
  <si>
    <t>5.01.07</t>
  </si>
  <si>
    <t>Equipo y mobiliario educacional, deportivo y recreativo</t>
  </si>
  <si>
    <t>6.07.01</t>
  </si>
  <si>
    <t>CUENTAS ESPECIALES</t>
  </si>
  <si>
    <t>Sumas libres sin asignación presupuestaria</t>
  </si>
  <si>
    <t>9.02.01</t>
  </si>
  <si>
    <t xml:space="preserve">Corresponde a erogaciones que se efectúan para la adquisición de equipo y mobiliario para la enseñanza, la práctica de deportes y la realización de actividades culturales y de entretenimiento. Incluye entre otros, el equipo y mobiliario que se utiliza en el desarrollo de las labores educacionales, los que se requieren en los centros de estudio como sillas, pupitres, estantes y vitrinas para las bibliotecas, museos, salas de exposición, de conferencias y otras. </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</si>
  <si>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</si>
  <si>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6.02.03</t>
  </si>
  <si>
    <t>Ayudas a funcionarios</t>
  </si>
  <si>
    <t>1.03.02</t>
  </si>
  <si>
    <t>OBSERVACIÓN</t>
  </si>
  <si>
    <t>PRESUPUESTO
2023</t>
  </si>
  <si>
    <t>Reconocimientos adicionales que la institución destina como remuneración a sus trabajadores por concepto de años laborados en el sector público y de acuerdo con lo que establece el ordenamiento jurídico correspondiente.</t>
  </si>
  <si>
    <t>Compensación económica al servidor al que por legislación vigente se le ha impuesto restricción al ejercicio de la profesión que ostenta en su cargo.</t>
  </si>
  <si>
    <t>Retribución extraordinaria de un mes de salario adicional o proporcional al tiempo laboral que otorga la institución por una sola vez, cada fin de año, a todos sus trabajadores.</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</si>
  <si>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</si>
  <si>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</si>
  <si>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Aporte que las instituciones del Estado en su calidad de patronos destinan al Instituto Mixto de Ayuda Social, para asignarlos a programas sociales de ese Instituto, dirigidos a satisfacer las necesidades básicas de las familias de escasos recursos económicos.</t>
  </si>
  <si>
    <t>Aporte que las instituciones del Estado en su calidad de patronos destinan al Instituto Nacional de Aprendizaje (INA), para la formación y capacitación de los trabajadores.</t>
  </si>
  <si>
    <t>Pagos que instituciones del Estado como patronos, destinan al Fondo de Desarrollo Social y Asignaciones Familiares (FODESAF), para brindar asistencia a personas de escasos recursos económicos.</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</si>
  <si>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</si>
  <si>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Contempla las cuotas que las instituciones del Estado como patronos destinan a la Caja Costarricense de Seguro Social, para financiar el seguro de pensiones de sus trabajadores y pensionados cubiertos por ese seguro.</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</si>
  <si>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</si>
  <si>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</si>
  <si>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Sumas que las instituciones del Estado como patrono aportan a aquellas instituciones de carácter privado que la ley autorice para administrar fondos de asociaciones solidaristas, fondos de pensiones complementarios y otros fondos de capitalización.</t>
  </si>
  <si>
    <t>Incluye el arrendamiento de otros bienes o derechos no contemplados en los conceptos anteriores.</t>
  </si>
  <si>
    <t>Comprende las erogaciones por concepto de servicios profesionales y técnicos para realizar trabajos en el campo de la salud. Incluye los servicios integrales de salud.</t>
  </si>
  <si>
    <t>PRESUPUESTO 
2024</t>
  </si>
  <si>
    <t>5.01.99</t>
  </si>
  <si>
    <t>Maquinaria y equipo diverso</t>
  </si>
  <si>
    <t>Contempla el pago de servicio de traslado nacional e internacional de toda clase de correspondencia postal, el alquiler de apartados postales, la adquisición de estampillas y otros servicios conexos.</t>
  </si>
  <si>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
Incluye los contratos para servicios de impresión, relacionados con la publicidad y propaganda institucional tales como: revistas, periódicos, libretas, agendas y similares, así como impresión de artículos como llaveros y lapiceros.</t>
  </si>
  <si>
    <t>Adquisición de equipo y mobiliario para la realización de labores administrativas. Incluye calculadoras, fotocopiadoras, ventiladores, archivadores entre otros. Además considera mobiliario de toda clase, como mesas, sillas, sillones, escritorios, estantes, armarios, muebles para microcomputadoras, etc.</t>
  </si>
  <si>
    <r>
      <t>Corresponde a los servicios administrativos que brinda el BCCR a las ODMs</t>
    </r>
    <r>
      <rPr>
        <sz val="10"/>
        <color rgb="FFFF0000"/>
        <rFont val="Arial"/>
        <family val="2"/>
      </rPr>
      <t>.</t>
    </r>
  </si>
  <si>
    <r>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r>
    <r>
      <rPr>
        <sz val="10"/>
        <color rgb="FFFF0000"/>
        <rFont val="Arial"/>
        <family val="2"/>
      </rPr>
      <t>.</t>
    </r>
  </si>
  <si>
    <r>
      <t>Considera los gastos por concepto de compra de repuestos que se usan para el mantenimiento y reparación de maquinaria y equipo así como accesorios, que no incrementen la vida útil del bien y no son capitalizables</t>
    </r>
    <r>
      <rPr>
        <sz val="10"/>
        <color rgb="FFFF0000"/>
        <rFont val="Arial"/>
        <family val="2"/>
      </rPr>
      <t>.</t>
    </r>
  </si>
  <si>
    <r>
      <t>Comprende la adquisición de artículos que se requieren para realizar labores de oficina, de cómputo</t>
    </r>
    <r>
      <rPr>
        <sz val="10"/>
        <color rgb="FFFF0000"/>
        <rFont val="Arial"/>
        <family val="2"/>
      </rPr>
      <t>.</t>
    </r>
  </si>
  <si>
    <r>
      <t>Comprende la adquisición de útiles y materiales no capitalizables que se utilizan en las actividades médico-quirúrgicas, de enfermería, farmacia, laboratorio e investigación en general</t>
    </r>
    <r>
      <rPr>
        <sz val="10"/>
        <color rgb="FFFF0000"/>
        <rFont val="Arial"/>
        <family val="2"/>
      </rPr>
      <t>.</t>
    </r>
  </si>
  <si>
    <r>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r>
    <r>
      <rPr>
        <sz val="10"/>
        <color rgb="FFFF0000"/>
        <rFont val="Arial"/>
        <family val="2"/>
      </rPr>
      <t>.</t>
    </r>
  </si>
  <si>
    <r>
      <t>Incorpora la compra de útiles, materiales y suministros no incluidos en las subpartidas anteriores</t>
    </r>
    <r>
      <rPr>
        <sz val="10"/>
        <color rgb="FFFF0000"/>
        <rFont val="Arial"/>
        <family val="2"/>
      </rPr>
      <t>.</t>
    </r>
  </si>
  <si>
    <r>
      <t>Comprende la adquisición de un todo para la brigada de emergencias</t>
    </r>
    <r>
      <rPr>
        <sz val="10"/>
        <color rgb="FFFF0000"/>
        <rFont val="Arial"/>
        <family val="2"/>
      </rPr>
      <t>.</t>
    </r>
  </si>
  <si>
    <r>
      <t>Reconocimiento semestral, con base en un monto por consumo eléctrico fijo para todos los funcionarios basado en una jornada de 8 horas, por concepto de pago del consumo eléctrico en que incurren los funcionarios por el uso de las computadoras en labores de teletrabajo</t>
    </r>
    <r>
      <rPr>
        <sz val="10"/>
        <color rgb="FFFF0000"/>
        <rFont val="Arial"/>
        <family val="2"/>
      </rPr>
      <t>.</t>
    </r>
  </si>
  <si>
    <r>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r>
    <r>
      <rPr>
        <sz val="10"/>
        <color rgb="FFFF0000"/>
        <rFont val="Arial"/>
        <family val="2"/>
      </rPr>
      <t>.</t>
    </r>
  </si>
  <si>
    <r>
      <t>1</t>
    </r>
    <r>
      <rPr>
        <sz val="10"/>
        <color rgb="FFFF0000"/>
        <rFont val="Arial"/>
        <family val="2"/>
      </rPr>
      <t>.</t>
    </r>
    <r>
      <rPr>
        <sz val="10"/>
        <rFont val="Arial"/>
        <family val="2"/>
      </rPr>
      <t>01</t>
    </r>
    <r>
      <rPr>
        <sz val="10"/>
        <color rgb="FFFF0000"/>
        <rFont val="Arial"/>
        <family val="2"/>
      </rPr>
      <t>.</t>
    </r>
    <r>
      <rPr>
        <sz val="10"/>
        <rFont val="Arial"/>
        <family val="2"/>
      </rPr>
      <t>99</t>
    </r>
  </si>
  <si>
    <r>
      <t>Útiles y materiales médico</t>
    </r>
    <r>
      <rPr>
        <sz val="10"/>
        <color rgb="FFFF0000"/>
        <rFont val="Arial"/>
        <family val="2"/>
      </rPr>
      <t>-</t>
    </r>
    <r>
      <rPr>
        <sz val="10"/>
        <rFont val="Arial"/>
        <family val="2"/>
      </rPr>
      <t>hospitalario</t>
    </r>
  </si>
  <si>
    <r>
      <t>Mantenimiento de otros equipo</t>
    </r>
    <r>
      <rPr>
        <sz val="10"/>
        <color rgb="FFFF0000"/>
        <rFont val="Arial"/>
        <family val="2"/>
      </rPr>
      <t>s</t>
    </r>
  </si>
  <si>
    <r>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
Incorpora cuatro plazas nuevas y la reclasificación de ocho puestos de supervisión 1 a supervisor 2</t>
    </r>
    <r>
      <rPr>
        <sz val="10"/>
        <color rgb="FFFF0000"/>
        <rFont val="Arial"/>
        <family val="2"/>
      </rPr>
      <t>.</t>
    </r>
  </si>
  <si>
    <t>Servicio de telecomunicaciones</t>
  </si>
  <si>
    <t xml:space="preserve">Otros servicios básicos </t>
  </si>
  <si>
    <t>Presupuesto de la SUPEN para el  2024</t>
  </si>
  <si>
    <t>Adquisición de materiales y productos que se requieren en la construcción, mantenimiento y reparación de los sistemas eléctricos, telefónicos y de cómputo. Como ejemplo se citan los siguientes: todo tipo de cable, bombillos, tubos, conectores, uniones, cajas octogonales, toma corrientes, cajas telefónicas, memoria RAM, tarjetas para cómputo, abanicos internos de computadoras, entre otros.</t>
  </si>
  <si>
    <r>
      <rPr>
        <sz val="10"/>
        <rFont val="Arial"/>
        <family val="2"/>
      </rPr>
      <t>Incluye la adquisición y el desarrollo de sistemas informáticos, así como de software especializado. Se contemplan en esta subpartida, las erogaciones por concepto de adiciones y mejoras a sistemas que se encuentran en operación.</t>
    </r>
  </si>
  <si>
    <r>
      <t xml:space="preserve">Monto que se destina en forma temporal a funcionarios para que inicien, continúen o completen sus estudios, en el país o en el exterior. Dicha suma puede cubrir parcial o totalmente el costo del estudio. Además, puede incluir los gastos </t>
    </r>
    <r>
      <rPr>
        <sz val="10"/>
        <rFont val="Arial"/>
        <family val="2"/>
      </rPr>
      <t>de graduación.</t>
    </r>
  </si>
  <si>
    <t xml:space="preserve">  * Detalle correspondiente a la cuenta </t>
  </si>
  <si>
    <r>
      <t>Suma que se destina en forma temporal a personas que no son funcionarios, para que inicien, continúen o completen sus estudios, sea en el país o en el exterior. Dicha suma puede cubrir parcial o totalmente el costo del estudio. I</t>
    </r>
    <r>
      <rPr>
        <strike/>
        <sz val="10"/>
        <color rgb="FFFF0000"/>
        <rFont val="Arial"/>
        <family val="2"/>
      </rPr>
      <t>n</t>
    </r>
    <r>
      <rPr>
        <sz val="10"/>
        <rFont val="Arial"/>
        <family val="2"/>
      </rPr>
      <t>cluye ayudas económicas para prácticas estudiantiles que están dentro de los programas de estudio de centros de enseñanza</t>
    </r>
    <r>
      <rPr>
        <sz val="10"/>
        <color rgb="FFFF0000"/>
        <rFont val="Arial"/>
        <family val="2"/>
      </rPr>
      <t>.</t>
    </r>
  </si>
  <si>
    <t xml:space="preserve">Análisis de las observaciones </t>
  </si>
  <si>
    <t xml:space="preserve">Presupuesto para aprobación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</si>
</sst>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41" formatCode="_-* #,##0_-;\-* #,##0_-;_-* &quot;-&quot;_-;_-@_-"/>
    <numFmt numFmtId="43" formatCode="_-* #,##0.00_-;\-* #,##0.00_-;_-* &quot;-&quot;??_-;_-@_-"/>
    <numFmt numFmtId="164" formatCode="&quot;¢&quot;#,##0.00_);[Red]\(&quot;¢&quot;#,##0.00\)"/>
    <numFmt numFmtId="165" formatCode="00\-00"/>
    <numFmt numFmtId="166" formatCode="&quot;¢&quot;#,##0_);[Red]\(&quot;¢&quot;#,##0\)"/>
  </numFmts>
  <fonts count="17" x14ac:knownFonts="1">
    <font>
      <sz val="10"/>
      <name val="Arial"/>
      <family val="2"/>
    </font>
    <font>
      <sz val="11"/>
      <color theme="1"/>
      <name val="Calibri"/>
      <family val="2"/>
      <scheme val="minor"/>
    </font>
    <font>
      <sz val="10"/>
      <name val="Arial"/>
      <family val="2"/>
    </font>
    <font>
      <sz val="12"/>
      <name val="Arial"/>
      <family val="2"/>
    </font>
    <font>
      <sz val="9"/>
      <name val="Arial"/>
      <family val="2"/>
    </font>
    <font>
      <b/>
      <sz val="14"/>
      <name val="Arial"/>
      <family val="2"/>
    </font>
    <font>
      <sz val="10"/>
      <color indexed="10"/>
      <name val="Arial"/>
      <family val="2"/>
    </font>
    <font>
      <sz val="10"/>
      <name val="Franklin Gothic Book"/>
      <family val="2"/>
    </font>
    <font>
      <b/>
      <sz val="16"/>
      <name val="Arial"/>
      <family val="2"/>
    </font>
    <font>
      <sz val="10"/>
      <name val="Arial"/>
      <family val="2"/>
    </font>
    <font>
      <b/>
      <sz val="10"/>
      <name val="Arial"/>
      <family val="2"/>
    </font>
    <font>
      <sz val="8"/>
      <name val="Arial"/>
      <family val="2"/>
    </font>
    <font>
      <sz val="10"/>
      <color rgb="FFFF0000"/>
      <name val="Arial"/>
      <family val="2"/>
    </font>
    <font>
      <strike/>
      <sz val="10"/>
      <color rgb="FFFF0000"/>
      <name val="Arial"/>
      <family val="2"/>
    </font>
    <font>
      <i/>
      <sz val="10"/>
      <name val="Arial"/>
      <family val="2"/>
    </font>
    <font>
      <b/>
      <sz val="8"/>
      <name val="Arial"/>
      <family val="2"/>
    </font>
    <font>
      <b/>
      <sz val="9"/>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2" tint="-9.9978637043366805E-2"/>
        <bgColor indexed="64"/>
      </patternFill>
    </fill>
  </fills>
  <borders count="5">
    <border>
      <left/>
      <right/>
      <top/>
      <bottom/>
      <diagonal/>
    </border>
    <border>
      <left style="thick">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43">
    <xf numFmtId="0" fontId="0" fillId="0" borderId="0"/>
    <xf numFmtId="9" fontId="2" fillId="0" borderId="0" applyFont="0" applyFill="0" applyBorder="0" applyAlignment="0" applyProtection="0"/>
    <xf numFmtId="0" fontId="9" fillId="0" borderId="0"/>
    <xf numFmtId="0" fontId="2" fillId="0" borderId="0"/>
    <xf numFmtId="0" fontId="2" fillId="0" borderId="0"/>
    <xf numFmtId="0" fontId="2" fillId="0" borderId="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60">
    <xf numFmtId="0" fontId="0" fillId="0" borderId="0" xfId="0"/>
    <xf numFmtId="0" fontId="3" fillId="0" borderId="0" xfId="0" applyFont="1" applyAlignment="1">
      <alignment horizontal="center"/>
    </xf>
    <xf numFmtId="0" fontId="3" fillId="0" borderId="0" xfId="0" applyFont="1"/>
    <xf numFmtId="0" fontId="2" fillId="0" borderId="0" xfId="0" applyFont="1"/>
    <xf numFmtId="0" fontId="5" fillId="0" borderId="0" xfId="0" applyFont="1" applyAlignment="1">
      <alignment horizontal="center" vertical="center"/>
    </xf>
    <xf numFmtId="0" fontId="5" fillId="0" borderId="0" xfId="0" applyFont="1" applyAlignment="1">
      <alignment horizontal="centerContinuous" vertical="center" wrapText="1"/>
    </xf>
    <xf numFmtId="164" fontId="5" fillId="0" borderId="0" xfId="0" applyNumberFormat="1" applyFont="1" applyAlignment="1">
      <alignment horizontal="centerContinuous" vertical="center" wrapText="1"/>
    </xf>
    <xf numFmtId="0" fontId="2" fillId="0" borderId="0" xfId="0" applyFont="1" applyAlignment="1">
      <alignment horizontal="center" vertical="top"/>
    </xf>
    <xf numFmtId="0" fontId="2" fillId="0" borderId="0" xfId="0" applyFont="1" applyAlignment="1">
      <alignment vertical="top" wrapText="1"/>
    </xf>
    <xf numFmtId="0" fontId="6" fillId="0" borderId="0" xfId="0" applyFont="1" applyAlignment="1">
      <alignment vertical="top" wrapText="1"/>
    </xf>
    <xf numFmtId="0" fontId="6" fillId="0" borderId="0" xfId="0" applyFont="1"/>
    <xf numFmtId="4" fontId="2" fillId="0" borderId="0" xfId="0" applyNumberFormat="1" applyFont="1" applyAlignment="1">
      <alignment vertical="top" wrapText="1"/>
    </xf>
    <xf numFmtId="10" fontId="2" fillId="0" borderId="0" xfId="1" applyNumberFormat="1" applyFont="1"/>
    <xf numFmtId="0" fontId="0" fillId="0" borderId="0" xfId="0" applyFont="1" applyAlignment="1">
      <alignment vertical="top" wrapText="1"/>
    </xf>
    <xf numFmtId="3" fontId="2" fillId="0" borderId="0" xfId="0" applyNumberFormat="1" applyFont="1" applyAlignment="1">
      <alignment vertical="top" wrapText="1"/>
    </xf>
    <xf numFmtId="166" fontId="3" fillId="0" borderId="0" xfId="0" applyNumberFormat="1" applyFont="1"/>
    <xf numFmtId="166" fontId="5" fillId="0" borderId="0" xfId="0" applyNumberFormat="1" applyFont="1" applyAlignment="1">
      <alignment horizontal="centerContinuous" vertical="center" wrapText="1"/>
    </xf>
    <xf numFmtId="166" fontId="2" fillId="0" borderId="0" xfId="0" applyNumberFormat="1" applyFont="1" applyAlignment="1">
      <alignment vertical="top"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wrapText="1"/>
    </xf>
    <xf numFmtId="49" fontId="10" fillId="3" borderId="3" xfId="0" applyNumberFormat="1" applyFont="1" applyFill="1" applyBorder="1" applyAlignment="1" applyProtection="1">
      <alignment horizontal="center" vertical="center"/>
      <protection hidden="1"/>
    </xf>
    <xf numFmtId="0" fontId="10" fillId="3" borderId="3" xfId="0" applyFont="1" applyFill="1" applyBorder="1" applyAlignment="1" applyProtection="1">
      <alignment horizontal="center" vertical="center" wrapText="1"/>
      <protection hidden="1"/>
    </xf>
    <xf numFmtId="7" fontId="10" fillId="3" borderId="3" xfId="0" applyNumberFormat="1" applyFont="1" applyFill="1" applyBorder="1" applyAlignment="1" applyProtection="1">
      <alignment horizontal="right" vertical="center" wrapText="1"/>
      <protection hidden="1"/>
    </xf>
    <xf numFmtId="10" fontId="10" fillId="3" borderId="3" xfId="1" applyNumberFormat="1"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hidden="1"/>
    </xf>
    <xf numFmtId="0" fontId="0" fillId="0" borderId="4" xfId="0" applyFont="1" applyBorder="1" applyAlignment="1" applyProtection="1">
      <alignment vertical="center" wrapText="1"/>
      <protection hidden="1"/>
    </xf>
    <xf numFmtId="7" fontId="0" fillId="0" borderId="4" xfId="0" applyNumberFormat="1" applyFont="1" applyBorder="1" applyAlignment="1" applyProtection="1">
      <alignment vertical="center" wrapText="1"/>
      <protection hidden="1"/>
    </xf>
    <xf numFmtId="10" fontId="0" fillId="0" borderId="4" xfId="1" applyNumberFormat="1" applyFont="1" applyBorder="1" applyAlignment="1" applyProtection="1">
      <alignment horizontal="center" vertical="center" wrapText="1"/>
      <protection hidden="1"/>
    </xf>
    <xf numFmtId="10" fontId="0" fillId="0" borderId="4" xfId="1" applyNumberFormat="1" applyFont="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protection hidden="1"/>
    </xf>
    <xf numFmtId="0" fontId="10" fillId="3" borderId="4" xfId="0" applyFont="1" applyFill="1" applyBorder="1" applyAlignment="1" applyProtection="1">
      <alignment horizontal="center" vertical="center" wrapText="1"/>
      <protection hidden="1"/>
    </xf>
    <xf numFmtId="7" fontId="10" fillId="3" borderId="4" xfId="0" applyNumberFormat="1" applyFont="1" applyFill="1" applyBorder="1" applyAlignment="1" applyProtection="1">
      <alignment horizontal="right" vertical="center" wrapText="1"/>
      <protection hidden="1"/>
    </xf>
    <xf numFmtId="10" fontId="10" fillId="3" borderId="4" xfId="1" applyNumberFormat="1" applyFont="1" applyFill="1" applyBorder="1" applyAlignment="1" applyProtection="1">
      <alignment horizontal="center" vertical="center" wrapText="1"/>
      <protection hidden="1"/>
    </xf>
    <xf numFmtId="10" fontId="10" fillId="3" borderId="4" xfId="1" applyNumberFormat="1" applyFont="1" applyFill="1" applyBorder="1" applyAlignment="1" applyProtection="1">
      <alignment horizontal="center" vertical="center" wrapText="1"/>
      <protection locked="0"/>
    </xf>
    <xf numFmtId="165" fontId="0" fillId="0" borderId="4" xfId="0" applyNumberFormat="1" applyFont="1" applyFill="1" applyBorder="1" applyAlignment="1" applyProtection="1">
      <alignment horizontal="center" vertical="center" wrapText="1"/>
      <protection hidden="1"/>
    </xf>
    <xf numFmtId="0" fontId="0" fillId="0" borderId="4" xfId="0" applyFont="1" applyFill="1" applyBorder="1" applyAlignment="1" applyProtection="1">
      <alignment vertical="center" wrapText="1"/>
      <protection hidden="1"/>
    </xf>
    <xf numFmtId="165" fontId="0" fillId="0" borderId="4" xfId="0" applyNumberFormat="1" applyFont="1" applyBorder="1" applyAlignment="1" applyProtection="1">
      <alignment horizontal="center" vertical="center" wrapText="1"/>
      <protection hidden="1"/>
    </xf>
    <xf numFmtId="7" fontId="0" fillId="0" borderId="4" xfId="0" applyNumberFormat="1" applyFont="1" applyFill="1" applyBorder="1" applyAlignment="1" applyProtection="1">
      <alignment vertical="center" wrapText="1"/>
      <protection hidden="1"/>
    </xf>
    <xf numFmtId="0" fontId="0" fillId="3" borderId="4" xfId="0" applyFont="1" applyFill="1" applyBorder="1" applyAlignment="1" applyProtection="1">
      <alignment horizontal="left" vertical="center" wrapText="1"/>
      <protection hidden="1"/>
    </xf>
    <xf numFmtId="0" fontId="10" fillId="4" borderId="2" xfId="0" applyFont="1" applyFill="1" applyBorder="1" applyAlignment="1">
      <alignment horizontal="center" vertical="center" wrapText="1"/>
    </xf>
    <xf numFmtId="49" fontId="10" fillId="5" borderId="4" xfId="0" applyNumberFormat="1" applyFont="1" applyFill="1" applyBorder="1" applyAlignment="1" applyProtection="1">
      <alignment horizontal="center" vertical="center"/>
      <protection hidden="1"/>
    </xf>
    <xf numFmtId="0" fontId="10" fillId="5" borderId="4" xfId="0" applyFont="1" applyFill="1" applyBorder="1" applyAlignment="1" applyProtection="1">
      <alignment horizontal="center" vertical="center" wrapText="1"/>
      <protection hidden="1"/>
    </xf>
    <xf numFmtId="7" fontId="10" fillId="5" borderId="4" xfId="0" applyNumberFormat="1" applyFont="1" applyFill="1" applyBorder="1" applyAlignment="1" applyProtection="1">
      <alignment horizontal="right" vertical="center" wrapText="1"/>
      <protection hidden="1"/>
    </xf>
    <xf numFmtId="7" fontId="10" fillId="5" borderId="3" xfId="0" applyNumberFormat="1" applyFont="1" applyFill="1" applyBorder="1" applyAlignment="1" applyProtection="1">
      <alignment horizontal="right" vertical="center" wrapText="1"/>
      <protection hidden="1"/>
    </xf>
    <xf numFmtId="10" fontId="10" fillId="5" borderId="4" xfId="1" applyNumberFormat="1" applyFont="1" applyFill="1" applyBorder="1" applyAlignment="1" applyProtection="1">
      <alignment horizontal="center" vertical="center" wrapText="1"/>
      <protection hidden="1"/>
    </xf>
    <xf numFmtId="10" fontId="10" fillId="5" borderId="4" xfId="1" applyNumberFormat="1" applyFont="1" applyFill="1" applyBorder="1" applyAlignment="1" applyProtection="1">
      <alignment horizontal="center" vertical="center" wrapText="1"/>
      <protection locked="0"/>
    </xf>
    <xf numFmtId="10" fontId="0" fillId="3" borderId="4" xfId="1" applyNumberFormat="1" applyFont="1" applyFill="1" applyBorder="1" applyAlignment="1" applyProtection="1">
      <alignment horizontal="center" vertical="center" wrapText="1"/>
      <protection hidden="1"/>
    </xf>
    <xf numFmtId="7" fontId="0" fillId="0" borderId="3" xfId="0" applyNumberFormat="1" applyFont="1" applyFill="1" applyBorder="1" applyAlignment="1" applyProtection="1">
      <alignment horizontal="right" vertical="center" wrapText="1"/>
      <protection hidden="1"/>
    </xf>
    <xf numFmtId="9" fontId="0" fillId="0" borderId="4" xfId="1" applyNumberFormat="1" applyFont="1" applyBorder="1" applyAlignment="1" applyProtection="1">
      <alignment horizontal="center" vertical="center" wrapText="1"/>
      <protection hidden="1"/>
    </xf>
    <xf numFmtId="0" fontId="2" fillId="0" borderId="0" xfId="0" applyFont="1" applyFill="1"/>
    <xf numFmtId="0" fontId="14" fillId="0" borderId="0" xfId="0" applyFont="1" applyAlignment="1">
      <alignment vertical="center" wrapText="1"/>
    </xf>
    <xf numFmtId="0" fontId="15" fillId="2" borderId="2" xfId="0" applyFont="1" applyFill="1" applyBorder="1" applyAlignment="1">
      <alignment horizontal="center" vertical="center" wrapText="1"/>
    </xf>
    <xf numFmtId="0" fontId="16" fillId="2" borderId="2" xfId="2" applyFont="1" applyFill="1" applyBorder="1" applyAlignment="1">
      <alignment horizontal="center" vertical="center" wrapText="1"/>
    </xf>
    <xf numFmtId="0" fontId="15" fillId="6" borderId="2" xfId="2" applyFont="1" applyFill="1" applyBorder="1" applyAlignment="1">
      <alignment horizontal="center" vertical="center" wrapText="1"/>
    </xf>
    <xf numFmtId="7" fontId="10" fillId="3" borderId="3" xfId="1" applyNumberFormat="1" applyFont="1" applyFill="1" applyBorder="1" applyAlignment="1" applyProtection="1">
      <alignment horizontal="right" vertical="center" wrapText="1"/>
      <protection locked="0"/>
    </xf>
    <xf numFmtId="7" fontId="0" fillId="0" borderId="4" xfId="1" applyNumberFormat="1" applyFont="1" applyBorder="1" applyAlignment="1" applyProtection="1">
      <alignment horizontal="right" vertical="center" wrapText="1"/>
      <protection locked="0"/>
    </xf>
    <xf numFmtId="0" fontId="8" fillId="0" borderId="0" xfId="0" applyFont="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xf>
    <xf numFmtId="0" fontId="0" fillId="0" borderId="0" xfId="0" applyFont="1" applyAlignment="1">
      <alignment horizontal="left" vertical="center" wrapText="1"/>
    </xf>
  </cellXfs>
  <cellStyles count="43">
    <cellStyle name="Millares [0] 2" xfId="10" xr:uid="{CF3E84FD-5355-4F3F-8AA0-9B294E057F60}"/>
    <cellStyle name="Millares [0] 2 2" xfId="28" xr:uid="{E261B7DE-57A4-4DBA-BF72-C06CC3D333C9}"/>
    <cellStyle name="Millares [0] 3" xfId="6" xr:uid="{1D29C9E5-17E3-42F4-8E03-5DC3F14F943E}"/>
    <cellStyle name="Millares 10" xfId="20" xr:uid="{2B5B42AF-BA27-4C66-B929-5551204D6023}"/>
    <cellStyle name="Millares 10 2" xfId="38" xr:uid="{97E6C093-184C-4734-A918-EFB335C879E4}"/>
    <cellStyle name="Millares 11" xfId="21" xr:uid="{679274A3-3995-4767-A936-79F0CF118700}"/>
    <cellStyle name="Millares 11 2" xfId="39" xr:uid="{D1890AAD-FC01-4B89-8320-B3E97C2E9AF5}"/>
    <cellStyle name="Millares 12" xfId="22" xr:uid="{6C4C3A99-560B-4738-B7A6-411464369A09}"/>
    <cellStyle name="Millares 12 2" xfId="40" xr:uid="{02B37594-4018-4B59-9D10-412B5463A87F}"/>
    <cellStyle name="Millares 13" xfId="23" xr:uid="{F17B3181-9064-45FC-B42F-5F0FC4C8CB72}"/>
    <cellStyle name="Millares 13 2" xfId="41" xr:uid="{B2E01FAD-824B-449B-BEC1-382D7D51A701}"/>
    <cellStyle name="Millares 2" xfId="9" xr:uid="{371E2DED-157B-4FD6-B297-1785D12D139A}"/>
    <cellStyle name="Millares 2 2" xfId="27" xr:uid="{57E7677F-A3EE-47F4-AD39-2BF49FB84428}"/>
    <cellStyle name="Millares 3" xfId="14" xr:uid="{26781627-D953-4A06-8738-56C68C67DD07}"/>
    <cellStyle name="Millares 3 2" xfId="32" xr:uid="{087BDD7C-B86B-4051-8218-71C46895B7CF}"/>
    <cellStyle name="Millares 4" xfId="17" xr:uid="{D9B200B6-3BF5-4A27-B720-1833D8697CAC}"/>
    <cellStyle name="Millares 4 2" xfId="35" xr:uid="{5A11DD44-6E9D-42C5-A664-45B6DFA60FC1}"/>
    <cellStyle name="Millares 5" xfId="16" xr:uid="{9FC2E4DF-5930-447C-B900-F79AE54834C6}"/>
    <cellStyle name="Millares 5 2" xfId="34" xr:uid="{2EF6C673-57A5-4994-834B-2505407C239A}"/>
    <cellStyle name="Millares 6" xfId="19" xr:uid="{368668B1-1BE8-4D74-850B-241E614C4911}"/>
    <cellStyle name="Millares 6 2" xfId="37" xr:uid="{9D3EF4B4-773E-4B2F-896D-4CBB2C2D27A6}"/>
    <cellStyle name="Millares 7" xfId="18" xr:uid="{622456B0-28CA-4CD0-B573-581CFAE0C51D}"/>
    <cellStyle name="Millares 7 2" xfId="36" xr:uid="{AB244E1B-B483-41E8-9824-7F94A4E8372E}"/>
    <cellStyle name="Millares 8" xfId="13" xr:uid="{93B1B9D7-FBD3-4732-A03F-CE1C19F64BC9}"/>
    <cellStyle name="Millares 8 2" xfId="31" xr:uid="{1F52EAF7-BB46-4B45-A646-F89572766566}"/>
    <cellStyle name="Millares 9" xfId="15" xr:uid="{551B4957-97F9-4F69-8751-AFB80D5D9376}"/>
    <cellStyle name="Millares 9 2" xfId="33" xr:uid="{A847A9DF-251A-48E2-850E-79575D8E7A2E}"/>
    <cellStyle name="Normal" xfId="0" builtinId="0"/>
    <cellStyle name="Normal 2" xfId="3" xr:uid="{FCB2B833-7937-4F8F-9783-8867971F2202}"/>
    <cellStyle name="Normal 2 3" xfId="4" xr:uid="{C71FD356-DD87-456E-AA24-D1118F7ECD3B}"/>
    <cellStyle name="Normal 2 8 3 4 2 3 2 2" xfId="7" xr:uid="{5B1957D6-F071-4A33-985A-2094A6886435}"/>
    <cellStyle name="Normal 2 8 3 4 2 3 2 2 2" xfId="11" xr:uid="{515D00CA-FE6D-40C7-8A3F-78F8E03EF4BF}"/>
    <cellStyle name="Normal 2 8 3 4 2 3 2 2 2 2" xfId="29" xr:uid="{E70FEF17-E04F-478A-8338-2CB875541DBD}"/>
    <cellStyle name="Normal 2 8 3 4 2 3 2 2 3" xfId="25" xr:uid="{422035B3-13A8-4188-BCD7-20895010C3D5}"/>
    <cellStyle name="Normal 2 8 3 4 2 3 2 2 4" xfId="8" xr:uid="{F1D649F6-B3E1-4082-85A6-5EA628C90B9B}"/>
    <cellStyle name="Normal 2 8 3 4 2 3 2 2 4 2" xfId="12" xr:uid="{A4B8118D-5BF6-464E-907B-745894079F2C}"/>
    <cellStyle name="Normal 2 8 3 4 2 3 2 2 4 2 2" xfId="30" xr:uid="{52FE2697-9C66-423F-B1A9-67A788272BC7}"/>
    <cellStyle name="Normal 2 8 3 4 2 3 2 2 4 3" xfId="26" xr:uid="{0CC3FCFD-20C6-4256-BD3E-F27B714C6858}"/>
    <cellStyle name="Normal 3" xfId="5" xr:uid="{AF52E813-DCE0-4029-A8FA-3781F45EE783}"/>
    <cellStyle name="Normal 4" xfId="24" xr:uid="{3FBEB0CE-CF59-4815-87B0-E6F6B91B86B6}"/>
    <cellStyle name="Normal 4 2" xfId="42" xr:uid="{3BB2F9A7-22BC-4B4D-BB97-17ADB9224015}"/>
    <cellStyle name="Normal 5" xfId="2" xr:uid="{AA0EEBEA-E774-4996-901C-A0904505210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1301749</xdr:colOff>
      <xdr:row>0</xdr:row>
      <xdr:rowOff>42863</xdr:rowOff>
    </xdr:from>
    <xdr:to>
      <xdr:col>10</xdr:col>
      <xdr:colOff>1050924</xdr:colOff>
      <xdr:row>2</xdr:row>
      <xdr:rowOff>147638</xdr:rowOff>
    </xdr:to>
    <xdr:pic>
      <xdr:nvPicPr>
        <xdr:cNvPr id="2" name="Imagen 1">
          <a:extLst>
            <a:ext uri="{FF2B5EF4-FFF2-40B4-BE49-F238E27FC236}">
              <a16:creationId xmlns:a16="http://schemas.microsoft.com/office/drawing/2014/main" id="{32AB2E9E-FE8A-4997-8B70-C14A55E2EC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75049" y="42863"/>
          <a:ext cx="1743075" cy="7524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3FCA-CCC8-49CE-846C-AA2385533200}">
  <dimension ref="A1:K90"/>
  <sheetViews>
    <sheetView tabSelected="1" zoomScale="86" zoomScaleNormal="86" workbookViewId="0">
      <pane xSplit="1" ySplit="5" topLeftCell="B6" activePane="bottomRight" state="frozen"/>
      <selection pane="topRight" activeCell="B1" sqref="B1"/>
      <selection pane="bottomLeft" activeCell="A6" sqref="A6"/>
      <selection pane="bottomRight" activeCell="B1" sqref="B1:K87"/>
    </sheetView>
  </sheetViews>
  <sheetFormatPr baseColWidth="10" defaultColWidth="11.42578125" defaultRowHeight="12.75" outlineLevelRow="1" x14ac:dyDescent="0.2"/>
  <cols>
    <col min="1" max="1" width="3.42578125" style="3" customWidth="1"/>
    <col min="2" max="2" width="8.85546875" style="7" customWidth="1"/>
    <col min="3" max="3" width="39.42578125" style="8" customWidth="1"/>
    <col min="4" max="4" width="64.140625" style="8" customWidth="1"/>
    <col min="5" max="5" width="17.42578125" style="17" customWidth="1"/>
    <col min="6" max="6" width="20.140625" style="8" bestFit="1" customWidth="1"/>
    <col min="7" max="7" width="18.140625" style="8" customWidth="1"/>
    <col min="8" max="8" width="14.140625" style="3" customWidth="1"/>
    <col min="9" max="10" width="28.5703125" style="3" customWidth="1"/>
    <col min="11" max="11" width="20.85546875" style="3" customWidth="1"/>
    <col min="12" max="16384" width="11.42578125" style="3"/>
  </cols>
  <sheetData>
    <row r="1" spans="1:11" s="2" customFormat="1" ht="15" x14ac:dyDescent="0.2">
      <c r="B1" s="1"/>
      <c r="E1" s="15"/>
    </row>
    <row r="2" spans="1:11" s="2" customFormat="1" ht="35.450000000000003" customHeight="1" x14ac:dyDescent="0.2">
      <c r="A2" s="3"/>
      <c r="B2" s="56" t="s">
        <v>239</v>
      </c>
      <c r="C2" s="57"/>
      <c r="D2" s="57"/>
      <c r="E2" s="57"/>
      <c r="F2" s="57"/>
      <c r="G2" s="57"/>
      <c r="H2" s="57"/>
    </row>
    <row r="3" spans="1:11" x14ac:dyDescent="0.2">
      <c r="B3" s="58" t="s">
        <v>180</v>
      </c>
      <c r="C3" s="58"/>
      <c r="D3" s="58"/>
      <c r="E3" s="58"/>
      <c r="F3" s="58"/>
      <c r="G3" s="58"/>
      <c r="H3" s="58"/>
    </row>
    <row r="4" spans="1:11" ht="7.5" customHeight="1" thickBot="1" x14ac:dyDescent="0.25">
      <c r="B4" s="4"/>
      <c r="C4" s="5"/>
      <c r="D4" s="5"/>
      <c r="E4" s="16"/>
      <c r="F4" s="6"/>
      <c r="G4" s="6"/>
    </row>
    <row r="5" spans="1:11" ht="43.5" customHeight="1" thickTop="1" thickBot="1" x14ac:dyDescent="0.25">
      <c r="B5" s="18" t="s">
        <v>0</v>
      </c>
      <c r="C5" s="19" t="s">
        <v>1</v>
      </c>
      <c r="D5" s="19" t="s">
        <v>2</v>
      </c>
      <c r="E5" s="19" t="s">
        <v>201</v>
      </c>
      <c r="F5" s="39" t="s">
        <v>217</v>
      </c>
      <c r="G5" s="19" t="s">
        <v>3</v>
      </c>
      <c r="H5" s="19" t="s">
        <v>4</v>
      </c>
      <c r="I5" s="51" t="s">
        <v>200</v>
      </c>
      <c r="J5" s="52" t="s">
        <v>245</v>
      </c>
      <c r="K5" s="53" t="s">
        <v>246</v>
      </c>
    </row>
    <row r="6" spans="1:11" ht="20.45" customHeight="1" thickTop="1" x14ac:dyDescent="0.2">
      <c r="B6" s="20" t="s">
        <v>5</v>
      </c>
      <c r="C6" s="21" t="s">
        <v>6</v>
      </c>
      <c r="D6" s="21"/>
      <c r="E6" s="22">
        <f>SUM(E7:E24)</f>
        <v>3134545308.7200007</v>
      </c>
      <c r="F6" s="22">
        <f>SUM(F7:F24)</f>
        <v>3290146100</v>
      </c>
      <c r="G6" s="22">
        <f>+F6-E6</f>
        <v>155600791.27999926</v>
      </c>
      <c r="H6" s="46">
        <f>+F6/E6-1</f>
        <v>4.9640625977596553E-2</v>
      </c>
      <c r="I6" s="23"/>
      <c r="J6" s="23"/>
      <c r="K6" s="54">
        <f>SUM(K7:K24)</f>
        <v>3290146100</v>
      </c>
    </row>
    <row r="7" spans="1:11" ht="90.95" customHeight="1" outlineLevel="1" x14ac:dyDescent="0.2">
      <c r="B7" s="24" t="s">
        <v>7</v>
      </c>
      <c r="C7" s="25" t="s">
        <v>8</v>
      </c>
      <c r="D7" s="25" t="s">
        <v>236</v>
      </c>
      <c r="E7" s="26">
        <v>2001907323.96</v>
      </c>
      <c r="F7" s="37">
        <v>2120589587</v>
      </c>
      <c r="G7" s="47">
        <f t="shared" ref="G7:G70" si="0">+F7-E7</f>
        <v>118682263.03999996</v>
      </c>
      <c r="H7" s="27">
        <f>+F7/E7-1</f>
        <v>5.9284594056648432E-2</v>
      </c>
      <c r="I7" s="28"/>
      <c r="J7" s="28"/>
      <c r="K7" s="55">
        <f>F7</f>
        <v>2120589587</v>
      </c>
    </row>
    <row r="8" spans="1:11" ht="54.6" customHeight="1" outlineLevel="1" x14ac:dyDescent="0.2">
      <c r="B8" s="24" t="s">
        <v>9</v>
      </c>
      <c r="C8" s="25" t="s">
        <v>10</v>
      </c>
      <c r="D8" s="25" t="s">
        <v>11</v>
      </c>
      <c r="E8" s="26">
        <v>2400000</v>
      </c>
      <c r="F8" s="37">
        <v>2400000</v>
      </c>
      <c r="G8" s="47">
        <f t="shared" si="0"/>
        <v>0</v>
      </c>
      <c r="H8" s="48">
        <f t="shared" ref="H8:H71" si="1">+F8/E8-1</f>
        <v>0</v>
      </c>
      <c r="I8" s="28"/>
      <c r="J8" s="28"/>
      <c r="K8" s="55">
        <f t="shared" ref="K8:K73" si="2">F8</f>
        <v>2400000</v>
      </c>
    </row>
    <row r="9" spans="1:11" ht="53.45" customHeight="1" outlineLevel="1" x14ac:dyDescent="0.2">
      <c r="B9" s="24" t="s">
        <v>12</v>
      </c>
      <c r="C9" s="25" t="s">
        <v>13</v>
      </c>
      <c r="D9" s="25" t="s">
        <v>14</v>
      </c>
      <c r="E9" s="26">
        <v>31500000</v>
      </c>
      <c r="F9" s="37">
        <v>20000000</v>
      </c>
      <c r="G9" s="47">
        <f t="shared" si="0"/>
        <v>-11500000</v>
      </c>
      <c r="H9" s="27">
        <f t="shared" si="1"/>
        <v>-0.36507936507936511</v>
      </c>
      <c r="I9" s="28"/>
      <c r="J9" s="28"/>
      <c r="K9" s="55">
        <f t="shared" si="2"/>
        <v>20000000</v>
      </c>
    </row>
    <row r="10" spans="1:11" ht="89.25" outlineLevel="1" x14ac:dyDescent="0.2">
      <c r="B10" s="24" t="s">
        <v>15</v>
      </c>
      <c r="C10" s="25" t="s">
        <v>16</v>
      </c>
      <c r="D10" s="25" t="s">
        <v>17</v>
      </c>
      <c r="E10" s="26">
        <v>0</v>
      </c>
      <c r="F10" s="37">
        <v>0</v>
      </c>
      <c r="G10" s="47">
        <f t="shared" si="0"/>
        <v>0</v>
      </c>
      <c r="H10" s="48">
        <v>0</v>
      </c>
      <c r="I10" s="28"/>
      <c r="J10" s="28"/>
      <c r="K10" s="55">
        <f t="shared" si="2"/>
        <v>0</v>
      </c>
    </row>
    <row r="11" spans="1:11" ht="51" outlineLevel="1" x14ac:dyDescent="0.2">
      <c r="B11" s="24" t="s">
        <v>18</v>
      </c>
      <c r="C11" s="25" t="s">
        <v>19</v>
      </c>
      <c r="D11" s="25" t="s">
        <v>202</v>
      </c>
      <c r="E11" s="26">
        <v>92903979.840000004</v>
      </c>
      <c r="F11" s="37">
        <v>93910508</v>
      </c>
      <c r="G11" s="47">
        <f t="shared" si="0"/>
        <v>1006528.1599999964</v>
      </c>
      <c r="H11" s="27">
        <f t="shared" si="1"/>
        <v>1.0834069344859643E-2</v>
      </c>
      <c r="I11" s="28"/>
      <c r="J11" s="28"/>
      <c r="K11" s="55">
        <f t="shared" si="2"/>
        <v>93910508</v>
      </c>
    </row>
    <row r="12" spans="1:11" ht="38.25" outlineLevel="1" x14ac:dyDescent="0.2">
      <c r="B12" s="24" t="s">
        <v>20</v>
      </c>
      <c r="C12" s="25" t="s">
        <v>21</v>
      </c>
      <c r="D12" s="25" t="s">
        <v>203</v>
      </c>
      <c r="E12" s="26">
        <v>45871506.960000001</v>
      </c>
      <c r="F12" s="37">
        <v>45871507</v>
      </c>
      <c r="G12" s="47">
        <f t="shared" si="0"/>
        <v>3.9999999105930328E-2</v>
      </c>
      <c r="H12" s="27">
        <f t="shared" si="1"/>
        <v>8.7200091591910223E-10</v>
      </c>
      <c r="I12" s="28"/>
      <c r="J12" s="28"/>
      <c r="K12" s="55">
        <f t="shared" si="2"/>
        <v>45871507</v>
      </c>
    </row>
    <row r="13" spans="1:11" ht="38.25" outlineLevel="1" x14ac:dyDescent="0.2">
      <c r="B13" s="24" t="s">
        <v>22</v>
      </c>
      <c r="C13" s="25" t="s">
        <v>23</v>
      </c>
      <c r="D13" s="25" t="s">
        <v>204</v>
      </c>
      <c r="E13" s="26">
        <v>186740899.31999999</v>
      </c>
      <c r="F13" s="37">
        <v>195376847</v>
      </c>
      <c r="G13" s="47">
        <f t="shared" si="0"/>
        <v>8635947.6800000072</v>
      </c>
      <c r="H13" s="27">
        <f t="shared" si="1"/>
        <v>4.6245614707046023E-2</v>
      </c>
      <c r="I13" s="28"/>
      <c r="J13" s="28"/>
      <c r="K13" s="55">
        <f t="shared" si="2"/>
        <v>195376847</v>
      </c>
    </row>
    <row r="14" spans="1:11" ht="51" outlineLevel="1" x14ac:dyDescent="0.2">
      <c r="B14" s="24" t="s">
        <v>24</v>
      </c>
      <c r="C14" s="25" t="s">
        <v>25</v>
      </c>
      <c r="D14" s="25" t="s">
        <v>205</v>
      </c>
      <c r="E14" s="26">
        <v>21216443.52</v>
      </c>
      <c r="F14" s="37">
        <v>21896380</v>
      </c>
      <c r="G14" s="47">
        <f t="shared" si="0"/>
        <v>679936.48000000045</v>
      </c>
      <c r="H14" s="27">
        <f t="shared" si="1"/>
        <v>3.2047618129732669E-2</v>
      </c>
      <c r="I14" s="28"/>
      <c r="J14" s="28"/>
      <c r="K14" s="55">
        <f t="shared" si="2"/>
        <v>21896380</v>
      </c>
    </row>
    <row r="15" spans="1:11" ht="51" outlineLevel="1" x14ac:dyDescent="0.2">
      <c r="B15" s="24" t="s">
        <v>26</v>
      </c>
      <c r="C15" s="25" t="s">
        <v>27</v>
      </c>
      <c r="D15" s="25" t="s">
        <v>206</v>
      </c>
      <c r="E15" s="26">
        <v>39854159.039999999</v>
      </c>
      <c r="F15" s="37">
        <v>39854161</v>
      </c>
      <c r="G15" s="47">
        <f t="shared" si="0"/>
        <v>1.9600000008940697</v>
      </c>
      <c r="H15" s="48">
        <f t="shared" si="1"/>
        <v>4.917930906955803E-8</v>
      </c>
      <c r="I15" s="28"/>
      <c r="J15" s="28"/>
      <c r="K15" s="55">
        <f t="shared" si="2"/>
        <v>39854161</v>
      </c>
    </row>
    <row r="16" spans="1:11" ht="102" outlineLevel="1" x14ac:dyDescent="0.2">
      <c r="B16" s="24" t="s">
        <v>28</v>
      </c>
      <c r="C16" s="25" t="s">
        <v>29</v>
      </c>
      <c r="D16" s="25" t="s">
        <v>30</v>
      </c>
      <c r="E16" s="26">
        <v>207282631.31999999</v>
      </c>
      <c r="F16" s="37">
        <v>216868301</v>
      </c>
      <c r="G16" s="47">
        <f t="shared" si="0"/>
        <v>9585669.6800000072</v>
      </c>
      <c r="H16" s="27">
        <f t="shared" si="1"/>
        <v>4.62444422813304E-2</v>
      </c>
      <c r="I16" s="28"/>
      <c r="J16" s="28"/>
      <c r="K16" s="55">
        <f t="shared" si="2"/>
        <v>216868301</v>
      </c>
    </row>
    <row r="17" spans="2:11" ht="51" outlineLevel="1" x14ac:dyDescent="0.2">
      <c r="B17" s="24" t="s">
        <v>31</v>
      </c>
      <c r="C17" s="25" t="s">
        <v>32</v>
      </c>
      <c r="D17" s="25" t="s">
        <v>207</v>
      </c>
      <c r="E17" s="26">
        <v>11204466.84</v>
      </c>
      <c r="F17" s="37">
        <v>11722613</v>
      </c>
      <c r="G17" s="47">
        <f t="shared" si="0"/>
        <v>518146.16000000015</v>
      </c>
      <c r="H17" s="27">
        <f t="shared" si="1"/>
        <v>4.6244606494814766E-2</v>
      </c>
      <c r="I17" s="28"/>
      <c r="J17" s="28"/>
      <c r="K17" s="55">
        <f t="shared" si="2"/>
        <v>11722613</v>
      </c>
    </row>
    <row r="18" spans="2:11" ht="38.25" outlineLevel="1" x14ac:dyDescent="0.2">
      <c r="B18" s="24" t="s">
        <v>33</v>
      </c>
      <c r="C18" s="25" t="s">
        <v>34</v>
      </c>
      <c r="D18" s="25" t="s">
        <v>208</v>
      </c>
      <c r="E18" s="26">
        <v>33613399.920000002</v>
      </c>
      <c r="F18" s="37">
        <v>35167835</v>
      </c>
      <c r="G18" s="47">
        <f t="shared" si="0"/>
        <v>1554435.0799999982</v>
      </c>
      <c r="H18" s="27">
        <f t="shared" si="1"/>
        <v>4.6244506170145305E-2</v>
      </c>
      <c r="I18" s="28"/>
      <c r="J18" s="28"/>
      <c r="K18" s="55">
        <f t="shared" si="2"/>
        <v>35167835</v>
      </c>
    </row>
    <row r="19" spans="2:11" ht="38.25" outlineLevel="1" x14ac:dyDescent="0.2">
      <c r="B19" s="24" t="s">
        <v>35</v>
      </c>
      <c r="C19" s="25" t="s">
        <v>36</v>
      </c>
      <c r="D19" s="25" t="s">
        <v>209</v>
      </c>
      <c r="E19" s="26">
        <v>112044666.48</v>
      </c>
      <c r="F19" s="37">
        <v>117226109</v>
      </c>
      <c r="G19" s="47">
        <f t="shared" si="0"/>
        <v>5181442.5199999958</v>
      </c>
      <c r="H19" s="27">
        <f t="shared" si="1"/>
        <v>4.6244436998033045E-2</v>
      </c>
      <c r="I19" s="28"/>
      <c r="J19" s="28"/>
      <c r="K19" s="55">
        <f t="shared" si="2"/>
        <v>117226109</v>
      </c>
    </row>
    <row r="20" spans="2:11" ht="63.75" outlineLevel="1" x14ac:dyDescent="0.2">
      <c r="B20" s="24" t="s">
        <v>37</v>
      </c>
      <c r="C20" s="25" t="s">
        <v>38</v>
      </c>
      <c r="D20" s="25" t="s">
        <v>210</v>
      </c>
      <c r="E20" s="26">
        <v>11204466.84</v>
      </c>
      <c r="F20" s="37">
        <v>11722613</v>
      </c>
      <c r="G20" s="47">
        <f t="shared" si="0"/>
        <v>518146.16000000015</v>
      </c>
      <c r="H20" s="27">
        <f t="shared" si="1"/>
        <v>4.6244606494814766E-2</v>
      </c>
      <c r="I20" s="28"/>
      <c r="J20" s="28"/>
      <c r="K20" s="55">
        <f t="shared" si="2"/>
        <v>11722613</v>
      </c>
    </row>
    <row r="21" spans="2:11" ht="51" outlineLevel="1" x14ac:dyDescent="0.2">
      <c r="B21" s="24" t="s">
        <v>39</v>
      </c>
      <c r="C21" s="25" t="s">
        <v>40</v>
      </c>
      <c r="D21" s="25" t="s">
        <v>211</v>
      </c>
      <c r="E21" s="26">
        <v>120078299.39999999</v>
      </c>
      <c r="F21" s="37">
        <v>127073103</v>
      </c>
      <c r="G21" s="47">
        <f t="shared" si="0"/>
        <v>6994803.6000000089</v>
      </c>
      <c r="H21" s="27">
        <f t="shared" si="1"/>
        <v>5.8252020847657127E-2</v>
      </c>
      <c r="I21" s="28"/>
      <c r="J21" s="28"/>
      <c r="K21" s="55">
        <f t="shared" si="2"/>
        <v>127073103</v>
      </c>
    </row>
    <row r="22" spans="2:11" ht="76.5" outlineLevel="1" x14ac:dyDescent="0.2">
      <c r="B22" s="24" t="s">
        <v>41</v>
      </c>
      <c r="C22" s="25" t="s">
        <v>42</v>
      </c>
      <c r="D22" s="25" t="s">
        <v>212</v>
      </c>
      <c r="E22" s="26">
        <v>64700044.800000004</v>
      </c>
      <c r="F22" s="37">
        <v>70335667</v>
      </c>
      <c r="G22" s="47">
        <f t="shared" si="0"/>
        <v>5635622.1999999955</v>
      </c>
      <c r="H22" s="27">
        <f t="shared" si="1"/>
        <v>8.7103837677713569E-2</v>
      </c>
      <c r="I22" s="28"/>
      <c r="J22" s="28"/>
      <c r="K22" s="55">
        <f t="shared" si="2"/>
        <v>70335667</v>
      </c>
    </row>
    <row r="23" spans="2:11" ht="89.25" outlineLevel="1" x14ac:dyDescent="0.2">
      <c r="B23" s="24" t="s">
        <v>43</v>
      </c>
      <c r="C23" s="25" t="s">
        <v>44</v>
      </c>
      <c r="D23" s="25" t="s">
        <v>213</v>
      </c>
      <c r="E23" s="26">
        <v>33098395.919999998</v>
      </c>
      <c r="F23" s="37">
        <v>35167835</v>
      </c>
      <c r="G23" s="47">
        <f t="shared" si="0"/>
        <v>2069439.0800000019</v>
      </c>
      <c r="H23" s="27">
        <f t="shared" si="1"/>
        <v>6.2523848134571569E-2</v>
      </c>
      <c r="I23" s="28"/>
      <c r="J23" s="28"/>
      <c r="K23" s="55">
        <f t="shared" si="2"/>
        <v>35167835</v>
      </c>
    </row>
    <row r="24" spans="2:11" ht="51" outlineLevel="1" x14ac:dyDescent="0.2">
      <c r="B24" s="24" t="s">
        <v>45</v>
      </c>
      <c r="C24" s="25" t="s">
        <v>46</v>
      </c>
      <c r="D24" s="25" t="s">
        <v>214</v>
      </c>
      <c r="E24" s="26">
        <v>118924624.56</v>
      </c>
      <c r="F24" s="37">
        <v>124963034</v>
      </c>
      <c r="G24" s="47">
        <f t="shared" si="0"/>
        <v>6038409.4399999976</v>
      </c>
      <c r="H24" s="27">
        <f t="shared" si="1"/>
        <v>5.0775097775932032E-2</v>
      </c>
      <c r="I24" s="28"/>
      <c r="J24" s="28"/>
      <c r="K24" s="55">
        <f t="shared" si="2"/>
        <v>124963034</v>
      </c>
    </row>
    <row r="25" spans="2:11" ht="18.95" customHeight="1" x14ac:dyDescent="0.2">
      <c r="B25" s="29">
        <v>1</v>
      </c>
      <c r="C25" s="30" t="s">
        <v>47</v>
      </c>
      <c r="D25" s="30"/>
      <c r="E25" s="31">
        <f>SUM(E26:E54)</f>
        <v>2182573029.1700001</v>
      </c>
      <c r="F25" s="31">
        <f>SUM(F26:F54)</f>
        <v>2239951102</v>
      </c>
      <c r="G25" s="22">
        <f t="shared" si="0"/>
        <v>57378072.829999924</v>
      </c>
      <c r="H25" s="32">
        <f t="shared" si="1"/>
        <v>2.6289188065253377E-2</v>
      </c>
      <c r="I25" s="33"/>
      <c r="J25" s="33"/>
      <c r="K25" s="31">
        <f>SUM(K26:K54)</f>
        <v>2239951102</v>
      </c>
    </row>
    <row r="26" spans="2:11" ht="25.5" outlineLevel="1" x14ac:dyDescent="0.2">
      <c r="B26" s="34" t="s">
        <v>233</v>
      </c>
      <c r="C26" s="35" t="s">
        <v>48</v>
      </c>
      <c r="D26" s="25" t="s">
        <v>215</v>
      </c>
      <c r="E26" s="26">
        <v>0</v>
      </c>
      <c r="F26" s="37">
        <v>3720500</v>
      </c>
      <c r="G26" s="47">
        <f t="shared" si="0"/>
        <v>3720500</v>
      </c>
      <c r="H26" s="27">
        <v>1</v>
      </c>
      <c r="I26" s="28"/>
      <c r="J26" s="28"/>
      <c r="K26" s="55">
        <f t="shared" si="2"/>
        <v>3720500</v>
      </c>
    </row>
    <row r="27" spans="2:11" ht="38.25" outlineLevel="1" x14ac:dyDescent="0.2">
      <c r="B27" s="36" t="s">
        <v>49</v>
      </c>
      <c r="C27" s="25" t="s">
        <v>50</v>
      </c>
      <c r="D27" s="25" t="s">
        <v>220</v>
      </c>
      <c r="E27" s="26">
        <v>60000</v>
      </c>
      <c r="F27" s="37">
        <v>60000</v>
      </c>
      <c r="G27" s="47">
        <f t="shared" si="0"/>
        <v>0</v>
      </c>
      <c r="H27" s="48">
        <f t="shared" si="1"/>
        <v>0</v>
      </c>
      <c r="I27" s="28"/>
      <c r="J27" s="28"/>
      <c r="K27" s="55">
        <f t="shared" si="2"/>
        <v>60000</v>
      </c>
    </row>
    <row r="28" spans="2:11" ht="38.25" outlineLevel="1" x14ac:dyDescent="0.2">
      <c r="B28" s="34" t="s">
        <v>51</v>
      </c>
      <c r="C28" s="35" t="s">
        <v>237</v>
      </c>
      <c r="D28" s="25" t="s">
        <v>52</v>
      </c>
      <c r="E28" s="26">
        <v>3900000</v>
      </c>
      <c r="F28" s="37">
        <v>3700000</v>
      </c>
      <c r="G28" s="47">
        <f t="shared" si="0"/>
        <v>-200000</v>
      </c>
      <c r="H28" s="27">
        <f t="shared" si="1"/>
        <v>-5.1282051282051322E-2</v>
      </c>
      <c r="I28" s="28"/>
      <c r="J28" s="28"/>
      <c r="K28" s="55">
        <f t="shared" si="2"/>
        <v>3700000</v>
      </c>
    </row>
    <row r="29" spans="2:11" ht="51.75" outlineLevel="1" x14ac:dyDescent="0.2">
      <c r="B29" s="34" t="s">
        <v>181</v>
      </c>
      <c r="C29" s="35" t="s">
        <v>238</v>
      </c>
      <c r="D29" s="25" t="s">
        <v>186</v>
      </c>
      <c r="E29" s="26">
        <v>0</v>
      </c>
      <c r="F29" s="37">
        <v>0</v>
      </c>
      <c r="G29" s="47">
        <f t="shared" si="0"/>
        <v>0</v>
      </c>
      <c r="H29" s="48">
        <v>0</v>
      </c>
      <c r="I29" s="28"/>
      <c r="J29" s="28"/>
      <c r="K29" s="55">
        <f t="shared" si="2"/>
        <v>0</v>
      </c>
    </row>
    <row r="30" spans="2:11" ht="102" outlineLevel="1" x14ac:dyDescent="0.2">
      <c r="B30" s="36" t="s">
        <v>53</v>
      </c>
      <c r="C30" s="25" t="s">
        <v>54</v>
      </c>
      <c r="D30" s="25" t="s">
        <v>55</v>
      </c>
      <c r="E30" s="26">
        <v>57000000</v>
      </c>
      <c r="F30" s="37">
        <v>55000000</v>
      </c>
      <c r="G30" s="47">
        <f t="shared" si="0"/>
        <v>-2000000</v>
      </c>
      <c r="H30" s="27">
        <f t="shared" si="1"/>
        <v>-3.5087719298245612E-2</v>
      </c>
      <c r="I30" s="28"/>
      <c r="J30" s="28"/>
      <c r="K30" s="55">
        <f t="shared" si="2"/>
        <v>55000000</v>
      </c>
    </row>
    <row r="31" spans="2:11" ht="153" outlineLevel="1" x14ac:dyDescent="0.2">
      <c r="B31" s="36" t="s">
        <v>199</v>
      </c>
      <c r="C31" s="25" t="s">
        <v>56</v>
      </c>
      <c r="D31" s="25" t="s">
        <v>221</v>
      </c>
      <c r="E31" s="26">
        <v>0</v>
      </c>
      <c r="F31" s="37">
        <v>2500000</v>
      </c>
      <c r="G31" s="47">
        <f t="shared" si="0"/>
        <v>2500000</v>
      </c>
      <c r="H31" s="48">
        <v>1</v>
      </c>
      <c r="I31" s="28"/>
      <c r="J31" s="28"/>
      <c r="K31" s="55">
        <f t="shared" si="2"/>
        <v>2500000</v>
      </c>
    </row>
    <row r="32" spans="2:11" ht="51.75" outlineLevel="1" x14ac:dyDescent="0.2">
      <c r="B32" s="34" t="s">
        <v>182</v>
      </c>
      <c r="C32" s="25" t="s">
        <v>183</v>
      </c>
      <c r="D32" s="25" t="s">
        <v>187</v>
      </c>
      <c r="E32" s="26">
        <v>0</v>
      </c>
      <c r="F32" s="37">
        <v>0</v>
      </c>
      <c r="G32" s="47">
        <f t="shared" si="0"/>
        <v>0</v>
      </c>
      <c r="H32" s="48">
        <v>0</v>
      </c>
      <c r="I32" s="28"/>
      <c r="J32" s="28"/>
      <c r="K32" s="55">
        <f t="shared" si="2"/>
        <v>0</v>
      </c>
    </row>
    <row r="33" spans="1:11" ht="38.25" outlineLevel="1" x14ac:dyDescent="0.2">
      <c r="B33" s="36" t="s">
        <v>57</v>
      </c>
      <c r="C33" s="25" t="s">
        <v>58</v>
      </c>
      <c r="D33" s="35" t="s">
        <v>59</v>
      </c>
      <c r="E33" s="26">
        <v>62475400</v>
      </c>
      <c r="F33" s="37">
        <v>79052000</v>
      </c>
      <c r="G33" s="47">
        <f t="shared" si="0"/>
        <v>16576600</v>
      </c>
      <c r="H33" s="27">
        <f t="shared" si="1"/>
        <v>0.26533003390134358</v>
      </c>
      <c r="I33" s="28"/>
      <c r="J33" s="28"/>
      <c r="K33" s="55">
        <f t="shared" si="2"/>
        <v>79052000</v>
      </c>
    </row>
    <row r="34" spans="1:11" ht="38.25" outlineLevel="1" x14ac:dyDescent="0.2">
      <c r="B34" s="34" t="s">
        <v>60</v>
      </c>
      <c r="C34" s="25" t="s">
        <v>61</v>
      </c>
      <c r="D34" s="35" t="s">
        <v>216</v>
      </c>
      <c r="E34" s="26">
        <v>0</v>
      </c>
      <c r="F34" s="37">
        <v>900000</v>
      </c>
      <c r="G34" s="47">
        <f t="shared" si="0"/>
        <v>900000</v>
      </c>
      <c r="H34" s="48">
        <v>1</v>
      </c>
      <c r="I34" s="28"/>
      <c r="J34" s="28"/>
      <c r="K34" s="55">
        <f t="shared" si="2"/>
        <v>900000</v>
      </c>
    </row>
    <row r="35" spans="1:11" ht="26.25" outlineLevel="1" x14ac:dyDescent="0.2">
      <c r="B35" s="34" t="s">
        <v>184</v>
      </c>
      <c r="C35" s="25" t="s">
        <v>185</v>
      </c>
      <c r="D35" s="35" t="s">
        <v>188</v>
      </c>
      <c r="E35" s="26">
        <v>0</v>
      </c>
      <c r="F35" s="37">
        <v>0</v>
      </c>
      <c r="G35" s="47">
        <f t="shared" si="0"/>
        <v>0</v>
      </c>
      <c r="H35" s="48">
        <v>0</v>
      </c>
      <c r="I35" s="28"/>
      <c r="J35" s="28"/>
      <c r="K35" s="55">
        <f t="shared" si="2"/>
        <v>0</v>
      </c>
    </row>
    <row r="36" spans="1:11" ht="51" outlineLevel="1" x14ac:dyDescent="0.2">
      <c r="B36" s="34" t="s">
        <v>62</v>
      </c>
      <c r="C36" s="25" t="s">
        <v>63</v>
      </c>
      <c r="D36" s="25" t="s">
        <v>64</v>
      </c>
      <c r="E36" s="26">
        <v>89550000</v>
      </c>
      <c r="F36" s="37">
        <v>158055000</v>
      </c>
      <c r="G36" s="47">
        <f t="shared" si="0"/>
        <v>68505000</v>
      </c>
      <c r="H36" s="27">
        <f t="shared" si="1"/>
        <v>0.76499162479061966</v>
      </c>
      <c r="I36" s="28"/>
      <c r="J36" s="28"/>
      <c r="K36" s="55">
        <f t="shared" si="2"/>
        <v>158055000</v>
      </c>
    </row>
    <row r="37" spans="1:11" ht="25.5" outlineLevel="1" x14ac:dyDescent="0.2">
      <c r="B37" s="34" t="s">
        <v>62</v>
      </c>
      <c r="C37" s="25" t="s">
        <v>65</v>
      </c>
      <c r="D37" s="25" t="s">
        <v>223</v>
      </c>
      <c r="E37" s="26">
        <v>392936557</v>
      </c>
      <c r="F37" s="37">
        <v>457553365</v>
      </c>
      <c r="G37" s="47">
        <f t="shared" si="0"/>
        <v>64616808</v>
      </c>
      <c r="H37" s="27">
        <f t="shared" si="1"/>
        <v>0.16444590570380546</v>
      </c>
      <c r="I37" s="28"/>
      <c r="J37" s="28"/>
      <c r="K37" s="55">
        <f t="shared" si="2"/>
        <v>457553365</v>
      </c>
    </row>
    <row r="38" spans="1:11" ht="38.25" outlineLevel="1" x14ac:dyDescent="0.2">
      <c r="B38" s="36" t="s">
        <v>66</v>
      </c>
      <c r="C38" s="25" t="s">
        <v>67</v>
      </c>
      <c r="D38" s="25" t="s">
        <v>68</v>
      </c>
      <c r="E38" s="26">
        <v>730359333.16999996</v>
      </c>
      <c r="F38" s="37">
        <v>757323760</v>
      </c>
      <c r="G38" s="47">
        <f t="shared" si="0"/>
        <v>26964426.830000043</v>
      </c>
      <c r="H38" s="27">
        <f t="shared" si="1"/>
        <v>3.6919397898244943E-2</v>
      </c>
      <c r="I38" s="28"/>
      <c r="J38" s="28"/>
      <c r="K38" s="55">
        <f t="shared" si="2"/>
        <v>757323760</v>
      </c>
    </row>
    <row r="39" spans="1:11" ht="51" outlineLevel="1" x14ac:dyDescent="0.2">
      <c r="B39" s="36" t="s">
        <v>69</v>
      </c>
      <c r="C39" s="25" t="s">
        <v>70</v>
      </c>
      <c r="D39" s="25" t="s">
        <v>71</v>
      </c>
      <c r="E39" s="26">
        <v>716789984</v>
      </c>
      <c r="F39" s="37">
        <v>600307527</v>
      </c>
      <c r="G39" s="47">
        <f t="shared" si="0"/>
        <v>-116482457</v>
      </c>
      <c r="H39" s="27">
        <f t="shared" si="1"/>
        <v>-0.16250569846132223</v>
      </c>
      <c r="I39" s="28"/>
      <c r="J39" s="28"/>
      <c r="K39" s="55">
        <f t="shared" si="2"/>
        <v>600307527</v>
      </c>
    </row>
    <row r="40" spans="1:11" ht="114.75" outlineLevel="1" x14ac:dyDescent="0.2">
      <c r="B40" s="36" t="s">
        <v>72</v>
      </c>
      <c r="C40" s="25" t="s">
        <v>73</v>
      </c>
      <c r="D40" s="25" t="s">
        <v>224</v>
      </c>
      <c r="E40" s="26">
        <v>32000</v>
      </c>
      <c r="F40" s="37">
        <v>30000</v>
      </c>
      <c r="G40" s="47">
        <f t="shared" si="0"/>
        <v>-2000</v>
      </c>
      <c r="H40" s="27">
        <f t="shared" si="1"/>
        <v>-6.25E-2</v>
      </c>
      <c r="I40" s="28"/>
      <c r="J40" s="28"/>
      <c r="K40" s="55">
        <f t="shared" si="2"/>
        <v>30000</v>
      </c>
    </row>
    <row r="41" spans="1:11" ht="127.5" outlineLevel="1" x14ac:dyDescent="0.2">
      <c r="B41" s="36" t="s">
        <v>74</v>
      </c>
      <c r="C41" s="25" t="s">
        <v>75</v>
      </c>
      <c r="D41" s="25" t="s">
        <v>76</v>
      </c>
      <c r="E41" s="26">
        <v>100000</v>
      </c>
      <c r="F41" s="37">
        <v>300000</v>
      </c>
      <c r="G41" s="47">
        <f t="shared" si="0"/>
        <v>200000</v>
      </c>
      <c r="H41" s="27">
        <f t="shared" si="1"/>
        <v>2</v>
      </c>
      <c r="I41" s="28"/>
      <c r="J41" s="28"/>
      <c r="K41" s="55">
        <f t="shared" si="2"/>
        <v>300000</v>
      </c>
    </row>
    <row r="42" spans="1:11" ht="63.75" outlineLevel="1" x14ac:dyDescent="0.2">
      <c r="B42" s="36" t="s">
        <v>77</v>
      </c>
      <c r="C42" s="25" t="s">
        <v>78</v>
      </c>
      <c r="D42" s="25" t="s">
        <v>79</v>
      </c>
      <c r="E42" s="26">
        <v>2954700</v>
      </c>
      <c r="F42" s="37">
        <v>2957500</v>
      </c>
      <c r="G42" s="47">
        <f t="shared" si="0"/>
        <v>2800</v>
      </c>
      <c r="H42" s="27">
        <f t="shared" si="1"/>
        <v>9.4764273868741533E-4</v>
      </c>
      <c r="I42" s="28"/>
      <c r="J42" s="28"/>
      <c r="K42" s="55">
        <f t="shared" si="2"/>
        <v>2957500</v>
      </c>
    </row>
    <row r="43" spans="1:11" ht="127.5" outlineLevel="1" x14ac:dyDescent="0.2">
      <c r="B43" s="36" t="s">
        <v>80</v>
      </c>
      <c r="C43" s="25" t="s">
        <v>81</v>
      </c>
      <c r="D43" s="25" t="s">
        <v>82</v>
      </c>
      <c r="E43" s="26">
        <v>3184020</v>
      </c>
      <c r="F43" s="37">
        <v>3162900</v>
      </c>
      <c r="G43" s="47">
        <f t="shared" si="0"/>
        <v>-21120</v>
      </c>
      <c r="H43" s="27">
        <f t="shared" si="1"/>
        <v>-6.6331241637929139E-3</v>
      </c>
      <c r="I43" s="28"/>
      <c r="J43" s="28"/>
      <c r="K43" s="55">
        <f t="shared" si="2"/>
        <v>3162900</v>
      </c>
    </row>
    <row r="44" spans="1:11" ht="72.599999999999994" customHeight="1" outlineLevel="1" x14ac:dyDescent="0.2">
      <c r="B44" s="36" t="s">
        <v>83</v>
      </c>
      <c r="C44" s="25" t="s">
        <v>84</v>
      </c>
      <c r="D44" s="25" t="s">
        <v>85</v>
      </c>
      <c r="E44" s="26">
        <v>2200000</v>
      </c>
      <c r="F44" s="37">
        <v>2200000</v>
      </c>
      <c r="G44" s="47">
        <f t="shared" si="0"/>
        <v>0</v>
      </c>
      <c r="H44" s="27">
        <f t="shared" si="1"/>
        <v>0</v>
      </c>
      <c r="I44" s="28"/>
      <c r="J44" s="28"/>
      <c r="K44" s="55">
        <f t="shared" si="2"/>
        <v>2200000</v>
      </c>
    </row>
    <row r="45" spans="1:11" ht="204" outlineLevel="1" x14ac:dyDescent="0.2">
      <c r="B45" s="36" t="s">
        <v>86</v>
      </c>
      <c r="C45" s="25" t="s">
        <v>87</v>
      </c>
      <c r="D45" s="25" t="s">
        <v>88</v>
      </c>
      <c r="E45" s="26">
        <v>117951035</v>
      </c>
      <c r="F45" s="37">
        <v>103923550</v>
      </c>
      <c r="G45" s="47">
        <f t="shared" si="0"/>
        <v>-14027485</v>
      </c>
      <c r="H45" s="27">
        <f t="shared" si="1"/>
        <v>-0.11892634091765286</v>
      </c>
      <c r="I45" s="28"/>
      <c r="J45" s="28"/>
      <c r="K45" s="55">
        <f t="shared" si="2"/>
        <v>103923550</v>
      </c>
    </row>
    <row r="46" spans="1:11" ht="76.5" outlineLevel="1" x14ac:dyDescent="0.2">
      <c r="B46" s="36" t="s">
        <v>89</v>
      </c>
      <c r="C46" s="25" t="s">
        <v>90</v>
      </c>
      <c r="D46" s="25" t="s">
        <v>91</v>
      </c>
      <c r="E46" s="26">
        <v>0</v>
      </c>
      <c r="F46" s="37">
        <v>5625000</v>
      </c>
      <c r="G46" s="47">
        <f t="shared" si="0"/>
        <v>5625000</v>
      </c>
      <c r="H46" s="48">
        <v>1</v>
      </c>
      <c r="I46" s="28"/>
      <c r="J46" s="28"/>
      <c r="K46" s="55">
        <f t="shared" si="2"/>
        <v>5625000</v>
      </c>
    </row>
    <row r="47" spans="1:11" ht="51" outlineLevel="1" x14ac:dyDescent="0.2">
      <c r="A47" s="49"/>
      <c r="B47" s="34" t="s">
        <v>92</v>
      </c>
      <c r="C47" s="35" t="s">
        <v>93</v>
      </c>
      <c r="D47" s="35" t="s">
        <v>94</v>
      </c>
      <c r="E47" s="37">
        <v>0</v>
      </c>
      <c r="F47" s="37">
        <v>0</v>
      </c>
      <c r="G47" s="47">
        <f t="shared" si="0"/>
        <v>0</v>
      </c>
      <c r="H47" s="48">
        <v>0</v>
      </c>
      <c r="I47" s="28"/>
      <c r="J47" s="28"/>
      <c r="K47" s="55">
        <f t="shared" si="2"/>
        <v>0</v>
      </c>
    </row>
    <row r="48" spans="1:11" ht="38.25" outlineLevel="1" x14ac:dyDescent="0.2">
      <c r="A48" s="49"/>
      <c r="B48" s="36" t="s">
        <v>95</v>
      </c>
      <c r="C48" s="25" t="s">
        <v>96</v>
      </c>
      <c r="D48" s="25" t="s">
        <v>97</v>
      </c>
      <c r="E48" s="26">
        <v>2500000</v>
      </c>
      <c r="F48" s="37">
        <v>3000000</v>
      </c>
      <c r="G48" s="47">
        <f t="shared" si="0"/>
        <v>500000</v>
      </c>
      <c r="H48" s="27">
        <f t="shared" si="1"/>
        <v>0.19999999999999996</v>
      </c>
      <c r="I48" s="28"/>
      <c r="J48" s="28"/>
      <c r="K48" s="55">
        <f t="shared" si="2"/>
        <v>3000000</v>
      </c>
    </row>
    <row r="49" spans="1:11" ht="63.75" outlineLevel="1" x14ac:dyDescent="0.2">
      <c r="A49" s="49"/>
      <c r="B49" s="36" t="s">
        <v>98</v>
      </c>
      <c r="C49" s="25" t="s">
        <v>99</v>
      </c>
      <c r="D49" s="25" t="s">
        <v>100</v>
      </c>
      <c r="E49" s="26">
        <v>200000</v>
      </c>
      <c r="F49" s="37">
        <v>200000</v>
      </c>
      <c r="G49" s="47">
        <f t="shared" si="0"/>
        <v>0</v>
      </c>
      <c r="H49" s="48">
        <f t="shared" si="1"/>
        <v>0</v>
      </c>
      <c r="I49" s="28"/>
      <c r="J49" s="28"/>
      <c r="K49" s="55">
        <f t="shared" si="2"/>
        <v>200000</v>
      </c>
    </row>
    <row r="50" spans="1:11" ht="51" outlineLevel="1" x14ac:dyDescent="0.2">
      <c r="A50" s="49"/>
      <c r="B50" s="36" t="s">
        <v>101</v>
      </c>
      <c r="C50" s="25" t="s">
        <v>102</v>
      </c>
      <c r="D50" s="25" t="s">
        <v>103</v>
      </c>
      <c r="E50" s="26">
        <v>0</v>
      </c>
      <c r="F50" s="37">
        <v>0</v>
      </c>
      <c r="G50" s="47">
        <f t="shared" si="0"/>
        <v>0</v>
      </c>
      <c r="H50" s="48">
        <v>0</v>
      </c>
      <c r="I50" s="28"/>
      <c r="J50" s="28"/>
      <c r="K50" s="55">
        <f t="shared" si="2"/>
        <v>0</v>
      </c>
    </row>
    <row r="51" spans="1:11" ht="38.25" outlineLevel="1" x14ac:dyDescent="0.2">
      <c r="A51" s="49"/>
      <c r="B51" s="36" t="s">
        <v>104</v>
      </c>
      <c r="C51" s="25" t="s">
        <v>105</v>
      </c>
      <c r="D51" s="25" t="s">
        <v>106</v>
      </c>
      <c r="E51" s="26">
        <v>0</v>
      </c>
      <c r="F51" s="37">
        <v>0</v>
      </c>
      <c r="G51" s="47">
        <f t="shared" si="0"/>
        <v>0</v>
      </c>
      <c r="H51" s="48">
        <v>0</v>
      </c>
      <c r="I51" s="28"/>
      <c r="J51" s="28"/>
      <c r="K51" s="55">
        <f t="shared" si="2"/>
        <v>0</v>
      </c>
    </row>
    <row r="52" spans="1:11" ht="63.75" outlineLevel="1" x14ac:dyDescent="0.2">
      <c r="A52" s="49"/>
      <c r="B52" s="36" t="s">
        <v>107</v>
      </c>
      <c r="C52" s="25" t="s">
        <v>235</v>
      </c>
      <c r="D52" s="25" t="s">
        <v>108</v>
      </c>
      <c r="E52" s="26">
        <v>200000</v>
      </c>
      <c r="F52" s="37">
        <v>200000</v>
      </c>
      <c r="G52" s="47">
        <f t="shared" si="0"/>
        <v>0</v>
      </c>
      <c r="H52" s="48">
        <f t="shared" si="1"/>
        <v>0</v>
      </c>
      <c r="I52" s="28"/>
      <c r="J52" s="28"/>
      <c r="K52" s="55">
        <f t="shared" si="2"/>
        <v>200000</v>
      </c>
    </row>
    <row r="53" spans="1:11" ht="38.25" outlineLevel="1" x14ac:dyDescent="0.2">
      <c r="B53" s="36" t="s">
        <v>109</v>
      </c>
      <c r="C53" s="25" t="s">
        <v>110</v>
      </c>
      <c r="D53" s="25" t="s">
        <v>111</v>
      </c>
      <c r="E53" s="26">
        <v>80000</v>
      </c>
      <c r="F53" s="37">
        <v>80000</v>
      </c>
      <c r="G53" s="47">
        <f t="shared" si="0"/>
        <v>0</v>
      </c>
      <c r="H53" s="48">
        <f t="shared" si="1"/>
        <v>0</v>
      </c>
      <c r="I53" s="28"/>
      <c r="J53" s="28"/>
      <c r="K53" s="55">
        <f t="shared" si="2"/>
        <v>80000</v>
      </c>
    </row>
    <row r="54" spans="1:11" ht="27" customHeight="1" outlineLevel="1" x14ac:dyDescent="0.2">
      <c r="B54" s="36" t="s">
        <v>112</v>
      </c>
      <c r="C54" s="25" t="s">
        <v>113</v>
      </c>
      <c r="D54" s="25" t="s">
        <v>114</v>
      </c>
      <c r="E54" s="26">
        <v>100000</v>
      </c>
      <c r="F54" s="37">
        <v>100000</v>
      </c>
      <c r="G54" s="47">
        <f t="shared" si="0"/>
        <v>0</v>
      </c>
      <c r="H54" s="48">
        <f t="shared" si="1"/>
        <v>0</v>
      </c>
      <c r="I54" s="28"/>
      <c r="J54" s="28"/>
      <c r="K54" s="55">
        <f t="shared" si="2"/>
        <v>100000</v>
      </c>
    </row>
    <row r="55" spans="1:11" ht="19.5" customHeight="1" x14ac:dyDescent="0.2">
      <c r="B55" s="29">
        <v>2</v>
      </c>
      <c r="C55" s="30" t="s">
        <v>115</v>
      </c>
      <c r="D55" s="30"/>
      <c r="E55" s="31">
        <f>SUM(E56:E70)</f>
        <v>13625000</v>
      </c>
      <c r="F55" s="31">
        <f>SUM(F56:F70)</f>
        <v>12758000</v>
      </c>
      <c r="G55" s="22">
        <f t="shared" si="0"/>
        <v>-867000</v>
      </c>
      <c r="H55" s="32">
        <f t="shared" si="1"/>
        <v>-6.3633027522935759E-2</v>
      </c>
      <c r="I55" s="33"/>
      <c r="J55" s="33"/>
      <c r="K55" s="31">
        <f>SUM(K56:K70)</f>
        <v>12758000</v>
      </c>
    </row>
    <row r="56" spans="1:11" ht="63.75" outlineLevel="1" x14ac:dyDescent="0.2">
      <c r="A56" s="49"/>
      <c r="B56" s="36" t="s">
        <v>116</v>
      </c>
      <c r="C56" s="25" t="s">
        <v>117</v>
      </c>
      <c r="D56" s="25" t="s">
        <v>118</v>
      </c>
      <c r="E56" s="26">
        <v>800000</v>
      </c>
      <c r="F56" s="37">
        <v>800000</v>
      </c>
      <c r="G56" s="47">
        <f t="shared" si="0"/>
        <v>0</v>
      </c>
      <c r="H56" s="48">
        <f t="shared" si="1"/>
        <v>0</v>
      </c>
      <c r="I56" s="28"/>
      <c r="J56" s="28"/>
      <c r="K56" s="55">
        <f t="shared" si="2"/>
        <v>800000</v>
      </c>
    </row>
    <row r="57" spans="1:11" ht="38.25" outlineLevel="1" x14ac:dyDescent="0.2">
      <c r="A57" s="49"/>
      <c r="B57" s="36" t="s">
        <v>119</v>
      </c>
      <c r="C57" s="25" t="s">
        <v>120</v>
      </c>
      <c r="D57" s="25" t="s">
        <v>121</v>
      </c>
      <c r="E57" s="26">
        <v>0</v>
      </c>
      <c r="F57" s="37">
        <v>0</v>
      </c>
      <c r="G57" s="47">
        <f t="shared" si="0"/>
        <v>0</v>
      </c>
      <c r="H57" s="48">
        <v>0</v>
      </c>
      <c r="I57" s="28"/>
      <c r="J57" s="28"/>
      <c r="K57" s="55">
        <f t="shared" si="2"/>
        <v>0</v>
      </c>
    </row>
    <row r="58" spans="1:11" ht="51" outlineLevel="1" x14ac:dyDescent="0.2">
      <c r="A58" s="49"/>
      <c r="B58" s="36" t="s">
        <v>122</v>
      </c>
      <c r="C58" s="25" t="s">
        <v>123</v>
      </c>
      <c r="D58" s="25" t="s">
        <v>124</v>
      </c>
      <c r="E58" s="26">
        <v>650000</v>
      </c>
      <c r="F58" s="37">
        <v>650000</v>
      </c>
      <c r="G58" s="47">
        <f t="shared" si="0"/>
        <v>0</v>
      </c>
      <c r="H58" s="27">
        <f t="shared" si="1"/>
        <v>0</v>
      </c>
      <c r="I58" s="28"/>
      <c r="J58" s="28"/>
      <c r="K58" s="55">
        <f t="shared" si="2"/>
        <v>650000</v>
      </c>
    </row>
    <row r="59" spans="1:11" ht="51" outlineLevel="1" x14ac:dyDescent="0.2">
      <c r="A59" s="49"/>
      <c r="B59" s="36" t="s">
        <v>125</v>
      </c>
      <c r="C59" s="25" t="s">
        <v>126</v>
      </c>
      <c r="D59" s="35" t="s">
        <v>127</v>
      </c>
      <c r="E59" s="26">
        <v>0</v>
      </c>
      <c r="F59" s="37">
        <v>0</v>
      </c>
      <c r="G59" s="47">
        <f t="shared" si="0"/>
        <v>0</v>
      </c>
      <c r="H59" s="48">
        <v>0</v>
      </c>
      <c r="I59" s="28"/>
      <c r="J59" s="28"/>
      <c r="K59" s="55">
        <f t="shared" si="2"/>
        <v>0</v>
      </c>
    </row>
    <row r="60" spans="1:11" ht="75.95" customHeight="1" outlineLevel="1" x14ac:dyDescent="0.2">
      <c r="A60" s="49"/>
      <c r="B60" s="34" t="s">
        <v>128</v>
      </c>
      <c r="C60" s="35" t="s">
        <v>129</v>
      </c>
      <c r="D60" s="35" t="s">
        <v>240</v>
      </c>
      <c r="E60" s="37">
        <v>0</v>
      </c>
      <c r="F60" s="37">
        <v>0</v>
      </c>
      <c r="G60" s="47">
        <f t="shared" si="0"/>
        <v>0</v>
      </c>
      <c r="H60" s="48">
        <v>0</v>
      </c>
      <c r="I60" s="28"/>
      <c r="J60" s="28"/>
      <c r="K60" s="55">
        <f t="shared" si="2"/>
        <v>0</v>
      </c>
    </row>
    <row r="61" spans="1:11" ht="76.5" outlineLevel="1" x14ac:dyDescent="0.2">
      <c r="B61" s="36" t="s">
        <v>130</v>
      </c>
      <c r="C61" s="25" t="s">
        <v>131</v>
      </c>
      <c r="D61" s="25" t="s">
        <v>132</v>
      </c>
      <c r="E61" s="26">
        <v>100000</v>
      </c>
      <c r="F61" s="37">
        <v>100000</v>
      </c>
      <c r="G61" s="47">
        <f t="shared" si="0"/>
        <v>0</v>
      </c>
      <c r="H61" s="48">
        <f t="shared" si="1"/>
        <v>0</v>
      </c>
      <c r="I61" s="28"/>
      <c r="J61" s="28"/>
      <c r="K61" s="55">
        <f t="shared" si="2"/>
        <v>100000</v>
      </c>
    </row>
    <row r="62" spans="1:11" ht="41.25" customHeight="1" outlineLevel="1" x14ac:dyDescent="0.2">
      <c r="A62" s="49"/>
      <c r="B62" s="36" t="s">
        <v>133</v>
      </c>
      <c r="C62" s="25" t="s">
        <v>134</v>
      </c>
      <c r="D62" s="25" t="s">
        <v>225</v>
      </c>
      <c r="E62" s="26">
        <v>650000</v>
      </c>
      <c r="F62" s="37">
        <v>600000</v>
      </c>
      <c r="G62" s="47">
        <f t="shared" si="0"/>
        <v>-50000</v>
      </c>
      <c r="H62" s="27">
        <f t="shared" si="1"/>
        <v>-7.6923076923076872E-2</v>
      </c>
      <c r="I62" s="28"/>
      <c r="J62" s="28"/>
      <c r="K62" s="55">
        <f t="shared" si="2"/>
        <v>600000</v>
      </c>
    </row>
    <row r="63" spans="1:11" ht="25.5" outlineLevel="1" x14ac:dyDescent="0.2">
      <c r="A63" s="49"/>
      <c r="B63" s="36" t="s">
        <v>135</v>
      </c>
      <c r="C63" s="25" t="s">
        <v>136</v>
      </c>
      <c r="D63" s="25" t="s">
        <v>226</v>
      </c>
      <c r="E63" s="26">
        <v>650000</v>
      </c>
      <c r="F63" s="37">
        <v>650000</v>
      </c>
      <c r="G63" s="47">
        <f t="shared" si="0"/>
        <v>0</v>
      </c>
      <c r="H63" s="48">
        <f t="shared" si="1"/>
        <v>0</v>
      </c>
      <c r="I63" s="28"/>
      <c r="J63" s="28"/>
      <c r="K63" s="55">
        <f t="shared" si="2"/>
        <v>650000</v>
      </c>
    </row>
    <row r="64" spans="1:11" ht="38.25" outlineLevel="1" x14ac:dyDescent="0.2">
      <c r="A64" s="49"/>
      <c r="B64" s="36" t="s">
        <v>137</v>
      </c>
      <c r="C64" s="25" t="s">
        <v>234</v>
      </c>
      <c r="D64" s="25" t="s">
        <v>227</v>
      </c>
      <c r="E64" s="26">
        <v>0</v>
      </c>
      <c r="F64" s="37">
        <v>0</v>
      </c>
      <c r="G64" s="47">
        <f t="shared" si="0"/>
        <v>0</v>
      </c>
      <c r="H64" s="48">
        <v>0</v>
      </c>
      <c r="I64" s="28"/>
      <c r="J64" s="28"/>
      <c r="K64" s="55">
        <f t="shared" si="2"/>
        <v>0</v>
      </c>
    </row>
    <row r="65" spans="1:11" ht="74.099999999999994" customHeight="1" outlineLevel="1" x14ac:dyDescent="0.2">
      <c r="A65" s="49"/>
      <c r="B65" s="36" t="s">
        <v>138</v>
      </c>
      <c r="C65" s="25" t="s">
        <v>139</v>
      </c>
      <c r="D65" s="25" t="s">
        <v>228</v>
      </c>
      <c r="E65" s="26">
        <v>2110000</v>
      </c>
      <c r="F65" s="37">
        <v>2110000</v>
      </c>
      <c r="G65" s="47">
        <f t="shared" si="0"/>
        <v>0</v>
      </c>
      <c r="H65" s="48">
        <f t="shared" si="1"/>
        <v>0</v>
      </c>
      <c r="I65" s="28"/>
      <c r="J65" s="28"/>
      <c r="K65" s="55">
        <f t="shared" si="2"/>
        <v>2110000</v>
      </c>
    </row>
    <row r="66" spans="1:11" ht="38.25" outlineLevel="1" x14ac:dyDescent="0.2">
      <c r="B66" s="36" t="s">
        <v>140</v>
      </c>
      <c r="C66" s="25" t="s">
        <v>141</v>
      </c>
      <c r="D66" s="25" t="s">
        <v>142</v>
      </c>
      <c r="E66" s="26">
        <v>600000</v>
      </c>
      <c r="F66" s="37">
        <v>690000</v>
      </c>
      <c r="G66" s="47">
        <f t="shared" si="0"/>
        <v>90000</v>
      </c>
      <c r="H66" s="27">
        <f t="shared" si="1"/>
        <v>0.14999999999999991</v>
      </c>
      <c r="I66" s="28"/>
      <c r="J66" s="28"/>
      <c r="K66" s="55">
        <f t="shared" si="2"/>
        <v>690000</v>
      </c>
    </row>
    <row r="67" spans="1:11" ht="51" outlineLevel="1" x14ac:dyDescent="0.2">
      <c r="B67" s="36" t="s">
        <v>143</v>
      </c>
      <c r="C67" s="25" t="s">
        <v>144</v>
      </c>
      <c r="D67" s="25" t="s">
        <v>145</v>
      </c>
      <c r="E67" s="26">
        <v>7365000</v>
      </c>
      <c r="F67" s="37">
        <v>6358000</v>
      </c>
      <c r="G67" s="47">
        <f t="shared" si="0"/>
        <v>-1007000</v>
      </c>
      <c r="H67" s="27">
        <f t="shared" si="1"/>
        <v>-0.13672776646300067</v>
      </c>
      <c r="I67" s="28"/>
      <c r="J67" s="28"/>
      <c r="K67" s="55">
        <f t="shared" si="2"/>
        <v>6358000</v>
      </c>
    </row>
    <row r="68" spans="1:11" ht="63.75" outlineLevel="1" x14ac:dyDescent="0.2">
      <c r="B68" s="36" t="s">
        <v>146</v>
      </c>
      <c r="C68" s="25" t="s">
        <v>147</v>
      </c>
      <c r="D68" s="25" t="s">
        <v>148</v>
      </c>
      <c r="E68" s="26">
        <v>400000</v>
      </c>
      <c r="F68" s="37">
        <v>500000</v>
      </c>
      <c r="G68" s="47">
        <f t="shared" si="0"/>
        <v>100000</v>
      </c>
      <c r="H68" s="27">
        <f t="shared" si="1"/>
        <v>0.25</v>
      </c>
      <c r="I68" s="28"/>
      <c r="J68" s="28"/>
      <c r="K68" s="55">
        <f t="shared" si="2"/>
        <v>500000</v>
      </c>
    </row>
    <row r="69" spans="1:11" ht="51" outlineLevel="1" x14ac:dyDescent="0.2">
      <c r="B69" s="36" t="s">
        <v>149</v>
      </c>
      <c r="C69" s="25" t="s">
        <v>150</v>
      </c>
      <c r="D69" s="25" t="s">
        <v>151</v>
      </c>
      <c r="E69" s="26">
        <v>100000</v>
      </c>
      <c r="F69" s="37">
        <v>100000</v>
      </c>
      <c r="G69" s="47">
        <f t="shared" si="0"/>
        <v>0</v>
      </c>
      <c r="H69" s="48">
        <f t="shared" si="1"/>
        <v>0</v>
      </c>
      <c r="I69" s="28"/>
      <c r="J69" s="28"/>
      <c r="K69" s="55">
        <f t="shared" si="2"/>
        <v>100000</v>
      </c>
    </row>
    <row r="70" spans="1:11" ht="26.45" customHeight="1" outlineLevel="1" x14ac:dyDescent="0.2">
      <c r="A70" s="49"/>
      <c r="B70" s="36" t="s">
        <v>152</v>
      </c>
      <c r="C70" s="25" t="s">
        <v>153</v>
      </c>
      <c r="D70" s="25" t="s">
        <v>229</v>
      </c>
      <c r="E70" s="26">
        <v>200000</v>
      </c>
      <c r="F70" s="37">
        <v>200000</v>
      </c>
      <c r="G70" s="47">
        <f t="shared" si="0"/>
        <v>0</v>
      </c>
      <c r="H70" s="48">
        <f t="shared" si="1"/>
        <v>0</v>
      </c>
      <c r="I70" s="28"/>
      <c r="J70" s="28"/>
      <c r="K70" s="55">
        <f t="shared" si="2"/>
        <v>200000</v>
      </c>
    </row>
    <row r="71" spans="1:11" ht="19.5" customHeight="1" x14ac:dyDescent="0.2">
      <c r="B71" s="29" t="s">
        <v>154</v>
      </c>
      <c r="C71" s="30" t="s">
        <v>155</v>
      </c>
      <c r="D71" s="38"/>
      <c r="E71" s="31">
        <f>SUM(E72:E76)</f>
        <v>277358468.44</v>
      </c>
      <c r="F71" s="31">
        <f>SUM(F72:F76)</f>
        <v>31752200</v>
      </c>
      <c r="G71" s="22">
        <f t="shared" ref="G71:G87" si="3">+F71-E71</f>
        <v>-245606268.44</v>
      </c>
      <c r="H71" s="32">
        <f t="shared" si="1"/>
        <v>-0.88551926977896167</v>
      </c>
      <c r="I71" s="33"/>
      <c r="J71" s="33"/>
      <c r="K71" s="31">
        <f>SUM(K72:K76)</f>
        <v>31752200</v>
      </c>
    </row>
    <row r="72" spans="1:11" ht="29.25" customHeight="1" outlineLevel="1" x14ac:dyDescent="0.2">
      <c r="A72" s="49"/>
      <c r="B72" s="36" t="s">
        <v>156</v>
      </c>
      <c r="C72" s="25" t="s">
        <v>157</v>
      </c>
      <c r="D72" s="25" t="s">
        <v>158</v>
      </c>
      <c r="E72" s="26">
        <v>0</v>
      </c>
      <c r="F72" s="37">
        <v>0</v>
      </c>
      <c r="G72" s="47">
        <f t="shared" si="3"/>
        <v>0</v>
      </c>
      <c r="H72" s="48">
        <v>0</v>
      </c>
      <c r="I72" s="28"/>
      <c r="J72" s="28"/>
      <c r="K72" s="55">
        <f t="shared" si="2"/>
        <v>0</v>
      </c>
    </row>
    <row r="73" spans="1:11" ht="63.75" outlineLevel="1" x14ac:dyDescent="0.2">
      <c r="A73" s="49"/>
      <c r="B73" s="34" t="s">
        <v>159</v>
      </c>
      <c r="C73" s="25" t="s">
        <v>160</v>
      </c>
      <c r="D73" s="25" t="s">
        <v>222</v>
      </c>
      <c r="E73" s="26">
        <v>0</v>
      </c>
      <c r="F73" s="37">
        <v>0</v>
      </c>
      <c r="G73" s="47">
        <f t="shared" si="3"/>
        <v>0</v>
      </c>
      <c r="H73" s="48">
        <v>0</v>
      </c>
      <c r="I73" s="28"/>
      <c r="J73" s="28"/>
      <c r="K73" s="55">
        <f t="shared" si="2"/>
        <v>0</v>
      </c>
    </row>
    <row r="74" spans="1:11" ht="89.25" outlineLevel="1" x14ac:dyDescent="0.2">
      <c r="A74" s="49"/>
      <c r="B74" s="34" t="s">
        <v>189</v>
      </c>
      <c r="C74" s="35" t="s">
        <v>190</v>
      </c>
      <c r="D74" s="25" t="s">
        <v>195</v>
      </c>
      <c r="E74" s="26">
        <v>0</v>
      </c>
      <c r="F74" s="37">
        <v>0</v>
      </c>
      <c r="G74" s="47">
        <f t="shared" si="3"/>
        <v>0</v>
      </c>
      <c r="H74" s="48">
        <v>0</v>
      </c>
      <c r="I74" s="28"/>
      <c r="J74" s="28"/>
      <c r="K74" s="55">
        <f t="shared" ref="K74:K86" si="4">F74</f>
        <v>0</v>
      </c>
    </row>
    <row r="75" spans="1:11" ht="29.1" customHeight="1" outlineLevel="1" x14ac:dyDescent="0.2">
      <c r="A75" s="49"/>
      <c r="B75" s="34" t="s">
        <v>218</v>
      </c>
      <c r="C75" s="35" t="s">
        <v>219</v>
      </c>
      <c r="D75" s="35" t="s">
        <v>230</v>
      </c>
      <c r="E75" s="26">
        <v>0</v>
      </c>
      <c r="F75" s="37">
        <v>500000</v>
      </c>
      <c r="G75" s="47">
        <f t="shared" si="3"/>
        <v>500000</v>
      </c>
      <c r="H75" s="48">
        <v>1</v>
      </c>
      <c r="I75" s="28"/>
      <c r="J75" s="28"/>
      <c r="K75" s="55">
        <f t="shared" si="4"/>
        <v>500000</v>
      </c>
    </row>
    <row r="76" spans="1:11" ht="51" outlineLevel="1" x14ac:dyDescent="0.2">
      <c r="A76" s="49"/>
      <c r="B76" s="36" t="s">
        <v>161</v>
      </c>
      <c r="C76" s="25" t="s">
        <v>162</v>
      </c>
      <c r="D76" s="25" t="s">
        <v>241</v>
      </c>
      <c r="E76" s="26">
        <v>277358468.44</v>
      </c>
      <c r="F76" s="37">
        <v>31252200</v>
      </c>
      <c r="G76" s="47">
        <f t="shared" si="3"/>
        <v>-246106268.44</v>
      </c>
      <c r="H76" s="27">
        <f t="shared" ref="H76:H87" si="5">+F76/E76-1</f>
        <v>-0.88732199101120768</v>
      </c>
      <c r="I76" s="28"/>
      <c r="J76" s="28"/>
      <c r="K76" s="55">
        <f t="shared" si="4"/>
        <v>31252200</v>
      </c>
    </row>
    <row r="77" spans="1:11" ht="19.5" customHeight="1" x14ac:dyDescent="0.2">
      <c r="B77" s="29">
        <v>6</v>
      </c>
      <c r="C77" s="30" t="s">
        <v>163</v>
      </c>
      <c r="D77" s="30"/>
      <c r="E77" s="31">
        <f>SUM(E78:E84)</f>
        <v>116786346</v>
      </c>
      <c r="F77" s="31">
        <f>SUM(F78:F84)</f>
        <v>92095000</v>
      </c>
      <c r="G77" s="22">
        <f t="shared" si="3"/>
        <v>-24691346</v>
      </c>
      <c r="H77" s="32">
        <f t="shared" si="5"/>
        <v>-0.21142322579387829</v>
      </c>
      <c r="I77" s="33"/>
      <c r="J77" s="33"/>
      <c r="K77" s="31">
        <f>SUM(K78:K84)</f>
        <v>92095000</v>
      </c>
    </row>
    <row r="78" spans="1:11" ht="62.45" customHeight="1" outlineLevel="1" x14ac:dyDescent="0.2">
      <c r="A78" s="49"/>
      <c r="B78" s="36" t="s">
        <v>164</v>
      </c>
      <c r="C78" s="25" t="s">
        <v>165</v>
      </c>
      <c r="D78" s="25" t="s">
        <v>242</v>
      </c>
      <c r="E78" s="26">
        <v>0</v>
      </c>
      <c r="F78" s="37">
        <v>1462500</v>
      </c>
      <c r="G78" s="47">
        <f t="shared" si="3"/>
        <v>1462500</v>
      </c>
      <c r="H78" s="48">
        <v>1</v>
      </c>
      <c r="I78" s="28"/>
      <c r="J78" s="28"/>
      <c r="K78" s="55">
        <f t="shared" si="4"/>
        <v>1462500</v>
      </c>
    </row>
    <row r="79" spans="1:11" ht="72.599999999999994" customHeight="1" outlineLevel="1" x14ac:dyDescent="0.2">
      <c r="A79" s="49"/>
      <c r="B79" s="36" t="s">
        <v>166</v>
      </c>
      <c r="C79" s="25" t="s">
        <v>167</v>
      </c>
      <c r="D79" s="25" t="s">
        <v>244</v>
      </c>
      <c r="E79" s="26">
        <v>3500000</v>
      </c>
      <c r="F79" s="37">
        <v>3000000</v>
      </c>
      <c r="G79" s="47">
        <f t="shared" si="3"/>
        <v>-500000</v>
      </c>
      <c r="H79" s="27">
        <f t="shared" si="5"/>
        <v>-0.1428571428571429</v>
      </c>
      <c r="I79" s="28"/>
      <c r="J79" s="28"/>
      <c r="K79" s="55">
        <f t="shared" si="4"/>
        <v>3000000</v>
      </c>
    </row>
    <row r="80" spans="1:11" ht="51" outlineLevel="1" x14ac:dyDescent="0.2">
      <c r="A80" s="49"/>
      <c r="B80" s="36" t="s">
        <v>197</v>
      </c>
      <c r="C80" s="25" t="s">
        <v>198</v>
      </c>
      <c r="D80" s="25" t="s">
        <v>231</v>
      </c>
      <c r="E80" s="26">
        <v>944346</v>
      </c>
      <c r="F80" s="37">
        <v>945000</v>
      </c>
      <c r="G80" s="47">
        <f t="shared" si="3"/>
        <v>654</v>
      </c>
      <c r="H80" s="27">
        <f t="shared" si="5"/>
        <v>6.9254277563524091E-4</v>
      </c>
      <c r="I80" s="28"/>
      <c r="J80" s="28"/>
      <c r="K80" s="55">
        <f t="shared" si="4"/>
        <v>945000</v>
      </c>
    </row>
    <row r="81" spans="2:11" ht="51" outlineLevel="1" x14ac:dyDescent="0.2">
      <c r="B81" s="36" t="s">
        <v>168</v>
      </c>
      <c r="C81" s="25" t="s">
        <v>169</v>
      </c>
      <c r="D81" s="25" t="s">
        <v>170</v>
      </c>
      <c r="E81" s="26">
        <v>22000000</v>
      </c>
      <c r="F81" s="37">
        <v>18000000</v>
      </c>
      <c r="G81" s="47">
        <f t="shared" si="3"/>
        <v>-4000000</v>
      </c>
      <c r="H81" s="27">
        <f t="shared" si="5"/>
        <v>-0.18181818181818177</v>
      </c>
      <c r="I81" s="28"/>
      <c r="J81" s="28"/>
      <c r="K81" s="55">
        <f t="shared" si="4"/>
        <v>18000000</v>
      </c>
    </row>
    <row r="82" spans="2:11" ht="25.5" outlineLevel="1" x14ac:dyDescent="0.2">
      <c r="B82" s="36" t="s">
        <v>171</v>
      </c>
      <c r="C82" s="25" t="s">
        <v>172</v>
      </c>
      <c r="D82" s="25" t="s">
        <v>173</v>
      </c>
      <c r="E82" s="26">
        <v>28000000</v>
      </c>
      <c r="F82" s="37">
        <v>25000000</v>
      </c>
      <c r="G82" s="47">
        <f t="shared" si="3"/>
        <v>-3000000</v>
      </c>
      <c r="H82" s="27">
        <f t="shared" si="5"/>
        <v>-0.1071428571428571</v>
      </c>
      <c r="I82" s="28"/>
      <c r="J82" s="28"/>
      <c r="K82" s="55">
        <f t="shared" si="4"/>
        <v>25000000</v>
      </c>
    </row>
    <row r="83" spans="2:11" ht="89.25" outlineLevel="1" x14ac:dyDescent="0.2">
      <c r="B83" s="36" t="s">
        <v>174</v>
      </c>
      <c r="C83" s="25" t="s">
        <v>175</v>
      </c>
      <c r="D83" s="25" t="s">
        <v>176</v>
      </c>
      <c r="E83" s="26">
        <v>35000000</v>
      </c>
      <c r="F83" s="37">
        <v>25000000</v>
      </c>
      <c r="G83" s="47">
        <f t="shared" si="3"/>
        <v>-10000000</v>
      </c>
      <c r="H83" s="27">
        <f t="shared" si="5"/>
        <v>-0.2857142857142857</v>
      </c>
      <c r="I83" s="28"/>
      <c r="J83" s="28"/>
      <c r="K83" s="55">
        <f t="shared" si="4"/>
        <v>25000000</v>
      </c>
    </row>
    <row r="84" spans="2:11" ht="68.45" customHeight="1" outlineLevel="1" x14ac:dyDescent="0.2">
      <c r="B84" s="36" t="s">
        <v>191</v>
      </c>
      <c r="C84" s="25" t="s">
        <v>177</v>
      </c>
      <c r="D84" s="25" t="s">
        <v>232</v>
      </c>
      <c r="E84" s="26">
        <v>27342000</v>
      </c>
      <c r="F84" s="37">
        <v>18687500</v>
      </c>
      <c r="G84" s="47">
        <f t="shared" si="3"/>
        <v>-8654500</v>
      </c>
      <c r="H84" s="27">
        <f t="shared" si="5"/>
        <v>-0.3165276863433546</v>
      </c>
      <c r="I84" s="28"/>
      <c r="J84" s="28"/>
      <c r="K84" s="55">
        <f t="shared" si="4"/>
        <v>18687500</v>
      </c>
    </row>
    <row r="85" spans="2:11" ht="19.5" customHeight="1" outlineLevel="1" x14ac:dyDescent="0.2">
      <c r="B85" s="20">
        <v>9</v>
      </c>
      <c r="C85" s="21" t="s">
        <v>192</v>
      </c>
      <c r="D85" s="21"/>
      <c r="E85" s="22">
        <v>0</v>
      </c>
      <c r="F85" s="22">
        <v>0</v>
      </c>
      <c r="G85" s="22">
        <f t="shared" si="3"/>
        <v>0</v>
      </c>
      <c r="H85" s="33"/>
      <c r="I85" s="33"/>
      <c r="J85" s="33"/>
      <c r="K85" s="22">
        <v>0</v>
      </c>
    </row>
    <row r="86" spans="2:11" ht="56.45" customHeight="1" outlineLevel="1" x14ac:dyDescent="0.2">
      <c r="B86" s="36" t="s">
        <v>194</v>
      </c>
      <c r="C86" s="25" t="s">
        <v>193</v>
      </c>
      <c r="D86" s="25" t="s">
        <v>196</v>
      </c>
      <c r="E86" s="26">
        <v>0</v>
      </c>
      <c r="F86" s="37">
        <v>0</v>
      </c>
      <c r="G86" s="47">
        <f t="shared" si="3"/>
        <v>0</v>
      </c>
      <c r="H86" s="27"/>
      <c r="I86" s="28"/>
      <c r="J86" s="28"/>
      <c r="K86" s="55">
        <f t="shared" si="4"/>
        <v>0</v>
      </c>
    </row>
    <row r="87" spans="2:11" ht="21.6" customHeight="1" x14ac:dyDescent="0.2">
      <c r="B87" s="40"/>
      <c r="C87" s="41" t="s">
        <v>178</v>
      </c>
      <c r="D87" s="41"/>
      <c r="E87" s="42">
        <v>5724888152.3300009</v>
      </c>
      <c r="F87" s="42">
        <f>+F85+F77+F6+F71+F55+F25</f>
        <v>5666702402</v>
      </c>
      <c r="G87" s="43">
        <f t="shared" si="3"/>
        <v>-58185750.330000877</v>
      </c>
      <c r="H87" s="44">
        <f t="shared" si="5"/>
        <v>-1.0163648403562209E-2</v>
      </c>
      <c r="I87" s="45"/>
      <c r="J87" s="45"/>
      <c r="K87" s="42">
        <f>+K85+K77+K6+K71+K55+K25</f>
        <v>5666702402</v>
      </c>
    </row>
    <row r="89" spans="2:11" ht="18.600000000000001" customHeight="1" x14ac:dyDescent="0.2">
      <c r="C89" s="50" t="s">
        <v>243</v>
      </c>
      <c r="D89" s="13"/>
      <c r="F89" s="14"/>
      <c r="G89" s="9"/>
      <c r="H89" s="10"/>
      <c r="I89" s="10"/>
    </row>
    <row r="90" spans="2:11" ht="24.95" customHeight="1" x14ac:dyDescent="0.2">
      <c r="C90" s="59" t="s">
        <v>179</v>
      </c>
      <c r="D90" s="59"/>
      <c r="F90" s="14"/>
      <c r="G90" s="11"/>
      <c r="H90" s="12"/>
      <c r="I90" s="12"/>
    </row>
  </sheetData>
  <sheetProtection algorithmName="SHA-512" hashValue="4T71nI98cwgoLveEo4Bgq0xbgqWLAmAtWMuUujo5Toc9OIy0ZC4TiojV2q3gEJ8Ukw5HbubmwERroFu0k2d06g==" saltValue="u2S984D9Gxghj1nC+8PplA==" spinCount="100000" sheet="1" objects="1" scenarios="1"/>
  <mergeCells count="3">
    <mergeCell ref="B2:H2"/>
    <mergeCell ref="B3:H3"/>
    <mergeCell ref="C90:D90"/>
  </mergeCells>
  <phoneticPr fontId="11" type="noConversion"/>
  <dataValidations xWindow="1512" yWindow="403" count="1">
    <dataValidation allowBlank="1" showInputMessage="1" showErrorMessage="1" prompt="El documento tiene habilidad la columna “I” para que agregue las observaciones" sqref="B6:H87 K25 K55 K71 K77 K85 K87" xr:uid="{202AAB36-7797-4D6B-8012-DA8727CB39D4}"/>
  </dataValidations>
  <pageMargins left="0.25" right="0.25" top="0.75" bottom="0.75" header="0.3" footer="0.3"/>
  <pageSetup paperSize="39" scale="50" orientation="landscape" r:id="rId1"/>
  <headerFooter>
    <oddFooter>&amp;C&amp;"Calibri"&amp;11&amp;K000000_x000D_&amp;1#&amp;"Calibri"&amp;10&amp;K000000Uso Interno</oddFooter>
  </headerFooter>
  <ignoredErrors>
    <ignoredError sqref="K6 K7:K8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o" ma:contentTypeID="0x01010047840F8488598B45879A64BFC989E007" ma:contentTypeVersion="19" ma:contentTypeDescription="Crear nuevo documento." ma:contentTypeScope="" ma:versionID="b20ee5ef27f755d91154db1d09e668e9">
  <xsd:schema xmlns:xsd="http://www.w3.org/2001/XMLSchema" xmlns:xs="http://www.w3.org/2001/XMLSchema" xmlns:p="http://schemas.microsoft.com/office/2006/metadata/properties" xmlns:ns2="ba688c28-be0c-44d7-8160-62774956d5a8" xmlns:ns3="fe04cdcb-acd9-40f4-87f5-510e41208826" xmlns:ns4="ef69d38d-c069-47fd-a86d-65acf93227a5" targetNamespace="http://schemas.microsoft.com/office/2006/metadata/properties" ma:root="true" ma:fieldsID="2d30b5a65940fbbb4874bbbafab433df" ns2:_="" ns3:_="" ns4:_="">
    <xsd:import namespace="ba688c28-be0c-44d7-8160-62774956d5a8"/>
    <xsd:import namespace="fe04cdcb-acd9-40f4-87f5-510e41208826"/>
    <xsd:import namespace="ef69d38d-c069-47fd-a86d-65acf93227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lcf76f155ced4ddcb4097134ff3c332f" minOccurs="0"/>
                <xsd:element ref="ns4:TaxCatchAll" minOccurs="0"/>
                <xsd:element ref="ns3:MediaServiceAutoKeyPoints" minOccurs="0"/>
                <xsd:element ref="ns3:MediaServiceKeyPoints" minOccurs="0"/>
                <xsd:element ref="ns3:MediaServiceDateTaken"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88c28-be0c-44d7-8160-62774956d5a8" elementFormDefault="qualified">
    <xsd:import namespace="http://schemas.microsoft.com/office/2006/documentManagement/types"/>
    <xsd:import namespace="http://schemas.microsoft.com/office/infopath/2007/PartnerControls"/>
    <xsd:element name="SharedWithUsers" ma:index="5" nillable="true" ma:displayName="Compartido c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04cdcb-acd9-40f4-87f5-510e41208826"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b0adf84e-870a-453e-bcaf-71f8aafc2679" ma:termSetId="09814cd3-568e-fe90-9814-8d621ff8fb84" ma:anchorId="fba54fb3-c3e1-fe81-a776-ca4b69148c4d" ma:open="true" ma:isKeyword="false">
      <xsd:complexType>
        <xsd:sequence>
          <xsd:element ref="pc:Terms" minOccurs="0" maxOccurs="1"/>
        </xsd:sequence>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69d38d-c069-47fd-a86d-65acf9322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ca9414-0b9e-4d3b-9f23-f0594e229f42}" ma:internalName="TaxCatchAll" ma:showField="CatchAllData" ma:web="ecd38108-ad7a-4640-bce5-2ea8d14350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04cdcb-acd9-40f4-87f5-510e41208826">
      <Terms xmlns="http://schemas.microsoft.com/office/infopath/2007/PartnerControls"/>
    </lcf76f155ced4ddcb4097134ff3c332f>
    <TaxCatchAll xmlns="ef69d38d-c069-47fd-a86d-65acf93227a5" xsi:nil="true"/>
  </documentManagement>
</p:properties>
</file>

<file path=customXml/itemProps1.xml><?xml version="1.0" encoding="utf-8"?>
<ds:datastoreItem xmlns:ds="http://schemas.openxmlformats.org/officeDocument/2006/customXml" ds:itemID="{F8EC718E-0590-400A-B19D-EF2802686D41}">
  <ds:schemaRefs>
    <ds:schemaRef ds:uri="http://schemas.microsoft.com/sharepoint/v3/contenttype/forms"/>
  </ds:schemaRefs>
</ds:datastoreItem>
</file>

<file path=customXml/itemProps2.xml><?xml version="1.0" encoding="utf-8"?>
<ds:datastoreItem xmlns:ds="http://schemas.openxmlformats.org/officeDocument/2006/customXml" ds:itemID="{005AA78A-2A26-49FF-9901-FE72D81E7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88c28-be0c-44d7-8160-62774956d5a8"/>
    <ds:schemaRef ds:uri="fe04cdcb-acd9-40f4-87f5-510e41208826"/>
    <ds:schemaRef ds:uri="ef69d38d-c069-47fd-a86d-65acf9322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D4E919-17DB-410C-801B-AFD13C7CDBEF}">
  <ds:schemaRefs>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ba688c28-be0c-44d7-8160-62774956d5a8"/>
    <ds:schemaRef ds:uri="fe04cdcb-acd9-40f4-87f5-510e41208826"/>
    <ds:schemaRef ds:uri="ef69d38d-c069-47fd-a86d-65acf93227a5"/>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CARVAJAL NAVARRO JENNIFER</cp:lastModifiedBy>
  <cp:lastPrinted>2023-10-06T17:26:38Z</cp:lastPrinted>
  <dcterms:created xsi:type="dcterms:W3CDTF">2020-07-21T18:06:29Z</dcterms:created>
  <dcterms:modified xsi:type="dcterms:W3CDTF">2023-10-06T17:27:25Z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0x01010047840F8488598B45879A64BFC989E007</vt:lpwstr>
  </property>
  <property fmtid="{D5CDD505-2E9C-101B-9397-08002B2CF9AE}" pid="3" name="MediaServiceImageTags">
    <vt:lpwstr/>
  </property>
  <property fmtid="{D5CDD505-2E9C-101B-9397-08002B2CF9AE}" pid="4" name="MSIP_Label_b8b4be34-365a-4a68-b9fb-75c1b6874315_Enabled">
    <vt:lpwstr>true</vt:lpwstr>
  </property>
  <property fmtid="{D5CDD505-2E9C-101B-9397-08002B2CF9AE}" pid="5" name="MSIP_Label_b8b4be34-365a-4a68-b9fb-75c1b6874315_SetDate">
    <vt:lpwstr>2023-08-04T20:08:19Z</vt:lpwstr>
  </property>
  <property fmtid="{D5CDD505-2E9C-101B-9397-08002B2CF9AE}" pid="6" name="MSIP_Label_b8b4be34-365a-4a68-b9fb-75c1b6874315_Method">
    <vt:lpwstr>Standard</vt:lpwstr>
  </property>
  <property fmtid="{D5CDD505-2E9C-101B-9397-08002B2CF9AE}" pid="7" name="MSIP_Label_b8b4be34-365a-4a68-b9fb-75c1b6874315_Name">
    <vt:lpwstr>b8b4be34-365a-4a68-b9fb-75c1b6874315</vt:lpwstr>
  </property>
  <property fmtid="{D5CDD505-2E9C-101B-9397-08002B2CF9AE}" pid="8" name="MSIP_Label_b8b4be34-365a-4a68-b9fb-75c1b6874315_SiteId">
    <vt:lpwstr>618d0a45-25a6-4618-9f80-8f70a435ee52</vt:lpwstr>
  </property>
  <property fmtid="{D5CDD505-2E9C-101B-9397-08002B2CF9AE}" pid="9" name="MSIP_Label_b8b4be34-365a-4a68-b9fb-75c1b6874315_ActionId">
    <vt:lpwstr>52322575-f77f-4a57-ba77-507f20bb05f8</vt:lpwstr>
  </property>
  <property fmtid="{D5CDD505-2E9C-101B-9397-08002B2CF9AE}" pid="10" name="MSIP_Label_b8b4be34-365a-4a68-b9fb-75c1b6874315_ContentBits">
    <vt:lpwstr>2</vt:lpwstr>
  </property>
</Properties>
</file>