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https://bccr-my.sharepoint.com/personal/ariasgj_supen_fi_cr/Documents/Datos/Carpeta de Trabajo/Presupuesto 2027/En consulta/"/>
    </mc:Choice>
  </mc:AlternateContent>
  <xr:revisionPtr revIDLastSave="223" documentId="8_{B6254A76-AC47-4DDE-92F1-7164C357889C}" xr6:coauthVersionLast="47" xr6:coauthVersionMax="47" xr10:uidLastSave="{5C95D4C1-A735-44A2-A871-B252A130CF89}"/>
  <bookViews>
    <workbookView xWindow="-108" yWindow="-108" windowWidth="23256" windowHeight="12456" xr2:uid="{43BABD97-7D01-4141-AC81-FBAE43C39FC3}"/>
  </bookViews>
  <sheets>
    <sheet name="Hoja1" sheetId="3" r:id="rId1"/>
  </sheets>
  <definedNames>
    <definedName name="base">#REF!</definedName>
    <definedName name="pr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6" i="3" l="1"/>
  <c r="I78" i="3"/>
  <c r="I71" i="3"/>
  <c r="I55" i="3"/>
  <c r="I25" i="3"/>
  <c r="I6" i="3"/>
  <c r="E36" i="3"/>
  <c r="G36" i="3" s="1"/>
  <c r="H54" i="3"/>
  <c r="G54" i="3"/>
  <c r="H53" i="3"/>
  <c r="G53" i="3"/>
  <c r="H52" i="3"/>
  <c r="G52" i="3"/>
  <c r="H51" i="3"/>
  <c r="G51" i="3"/>
  <c r="H50" i="3"/>
  <c r="G50" i="3"/>
  <c r="H49" i="3"/>
  <c r="G49" i="3"/>
  <c r="H48" i="3"/>
  <c r="G48" i="3"/>
  <c r="G47" i="3"/>
  <c r="H46" i="3"/>
  <c r="G46" i="3"/>
  <c r="H45" i="3"/>
  <c r="G45" i="3"/>
  <c r="H44" i="3"/>
  <c r="G44" i="3"/>
  <c r="H43" i="3"/>
  <c r="G43" i="3"/>
  <c r="H42" i="3"/>
  <c r="G42" i="3"/>
  <c r="H41" i="3"/>
  <c r="G41" i="3"/>
  <c r="H40" i="3"/>
  <c r="G40" i="3"/>
  <c r="H39" i="3"/>
  <c r="G39" i="3"/>
  <c r="H38" i="3"/>
  <c r="G38" i="3"/>
  <c r="H37" i="3"/>
  <c r="G37" i="3"/>
  <c r="H35" i="3"/>
  <c r="G35" i="3"/>
  <c r="H34" i="3"/>
  <c r="G34" i="3"/>
  <c r="H33" i="3"/>
  <c r="G33" i="3"/>
  <c r="H32" i="3"/>
  <c r="G32" i="3"/>
  <c r="H31" i="3"/>
  <c r="G31" i="3"/>
  <c r="E86" i="3"/>
  <c r="E78" i="3"/>
  <c r="E71" i="3"/>
  <c r="E55" i="3"/>
  <c r="E6" i="3"/>
  <c r="H36" i="3" l="1"/>
  <c r="E25" i="3"/>
  <c r="I88" i="3"/>
  <c r="E88" i="3"/>
  <c r="H7" i="3"/>
  <c r="G73" i="3"/>
  <c r="F86" i="3" l="1"/>
  <c r="G7" i="3"/>
  <c r="F6" i="3" l="1"/>
  <c r="F25" i="3"/>
  <c r="F55" i="3"/>
  <c r="F71" i="3"/>
  <c r="F78" i="3"/>
  <c r="H85" i="3"/>
  <c r="H84" i="3"/>
  <c r="H83" i="3"/>
  <c r="H82" i="3"/>
  <c r="H81" i="3"/>
  <c r="H80" i="3"/>
  <c r="H77" i="3"/>
  <c r="H70" i="3"/>
  <c r="H69" i="3"/>
  <c r="H68" i="3"/>
  <c r="H67" i="3"/>
  <c r="H66" i="3"/>
  <c r="H65" i="3"/>
  <c r="H63" i="3"/>
  <c r="H62" i="3"/>
  <c r="H61" i="3"/>
  <c r="H58" i="3"/>
  <c r="H56" i="3"/>
  <c r="H30" i="3"/>
  <c r="H28" i="3"/>
  <c r="H27" i="3"/>
  <c r="H24" i="3"/>
  <c r="H23" i="3"/>
  <c r="H22" i="3"/>
  <c r="H21" i="3"/>
  <c r="H20" i="3"/>
  <c r="H19" i="3"/>
  <c r="H18" i="3"/>
  <c r="H17" i="3"/>
  <c r="H16" i="3"/>
  <c r="H15" i="3"/>
  <c r="H14" i="3"/>
  <c r="H13" i="3"/>
  <c r="H12" i="3"/>
  <c r="H11" i="3"/>
  <c r="H9" i="3"/>
  <c r="H8" i="3"/>
  <c r="G26" i="3"/>
  <c r="G27" i="3"/>
  <c r="G28" i="3"/>
  <c r="G29" i="3"/>
  <c r="G30" i="3"/>
  <c r="G56" i="3"/>
  <c r="G57" i="3"/>
  <c r="G58" i="3"/>
  <c r="G59" i="3"/>
  <c r="G60" i="3"/>
  <c r="G61" i="3"/>
  <c r="G62" i="3"/>
  <c r="G63" i="3"/>
  <c r="G64" i="3"/>
  <c r="G65" i="3"/>
  <c r="G66" i="3"/>
  <c r="G67" i="3"/>
  <c r="G68" i="3"/>
  <c r="G69" i="3"/>
  <c r="G70" i="3"/>
  <c r="G72" i="3"/>
  <c r="G74" i="3"/>
  <c r="G75" i="3"/>
  <c r="G76" i="3"/>
  <c r="G77" i="3"/>
  <c r="G79" i="3"/>
  <c r="G80" i="3"/>
  <c r="G81" i="3"/>
  <c r="G82" i="3"/>
  <c r="G83" i="3"/>
  <c r="G84" i="3"/>
  <c r="G85" i="3"/>
  <c r="G86" i="3"/>
  <c r="G87" i="3"/>
  <c r="G8" i="3"/>
  <c r="G9" i="3"/>
  <c r="G10" i="3"/>
  <c r="G11" i="3"/>
  <c r="G12" i="3"/>
  <c r="G13" i="3"/>
  <c r="G14" i="3"/>
  <c r="G15" i="3"/>
  <c r="G16" i="3"/>
  <c r="G17" i="3"/>
  <c r="G18" i="3"/>
  <c r="G19" i="3"/>
  <c r="G20" i="3"/>
  <c r="G21" i="3"/>
  <c r="G22" i="3"/>
  <c r="G23" i="3"/>
  <c r="G24" i="3"/>
  <c r="F88" i="3" l="1"/>
  <c r="G6" i="3"/>
  <c r="G71" i="3"/>
  <c r="H55" i="3"/>
  <c r="H6" i="3"/>
  <c r="H71" i="3"/>
  <c r="G55" i="3"/>
  <c r="H25" i="3"/>
  <c r="H78" i="3"/>
  <c r="G25" i="3"/>
  <c r="G78" i="3"/>
  <c r="G88" i="3" l="1"/>
  <c r="H88" i="3"/>
</calcChain>
</file>

<file path=xl/sharedStrings.xml><?xml version="1.0" encoding="utf-8"?>
<sst xmlns="http://schemas.openxmlformats.org/spreadsheetml/2006/main" count="263" uniqueCount="262">
  <si>
    <t>CÓDIGO</t>
  </si>
  <si>
    <t>OBJETO DEL GASTO</t>
  </si>
  <si>
    <t>DETALLE *</t>
  </si>
  <si>
    <t>DIFERENCIA ABSOLUTA</t>
  </si>
  <si>
    <t>VARIACIÓN 
PORCENTUAL</t>
  </si>
  <si>
    <t>0</t>
  </si>
  <si>
    <t>REMUNERACIONES</t>
  </si>
  <si>
    <t>0.01.01</t>
  </si>
  <si>
    <t>Remuneraciones</t>
  </si>
  <si>
    <t>0.02.01</t>
  </si>
  <si>
    <t xml:space="preserve">Tiempo extraordinario </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</si>
  <si>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</si>
  <si>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0.02.02</t>
  </si>
  <si>
    <t>Recargo de funciones</t>
  </si>
  <si>
    <t>Diferencias salariales que se reconocen a los funcionarios en forma adicional a su salario habitual, que se derivan del reconocimiento por asumir en forma temporal los deberes y responsabilidades de un cargo de nivel superior por ausencia de su titular.</t>
  </si>
  <si>
    <t>0.02.05</t>
  </si>
  <si>
    <t>Dietas</t>
  </si>
  <si>
    <t>Retribución por la participación en órganos colegiados que realizan funciones institucionales, definida en términos de un monto absoluto por cada sesión del órgano a la que se asista, como por ejemplo en el caso de juntas directivas, Asamblea Legislativa, Concejos Municipales, entre otros. Esta remuneración no determina la existencia de relación laboral. La suma que se destina para cada dieta depende del ordenamiento jurídico vigente.</t>
  </si>
  <si>
    <t>0.03.01</t>
  </si>
  <si>
    <t>Retribuciones por años de servicio</t>
  </si>
  <si>
    <t>0.03.02</t>
  </si>
  <si>
    <t>Restricciones al ejercicio liberal de la profesión</t>
  </si>
  <si>
    <t>0.03.03</t>
  </si>
  <si>
    <t>Decimotercer mes</t>
  </si>
  <si>
    <t>0.03.04</t>
  </si>
  <si>
    <t>Salario escolar</t>
  </si>
  <si>
    <t>0.03.99</t>
  </si>
  <si>
    <t>Otros incentivos salariales</t>
  </si>
  <si>
    <t>0.04.01</t>
  </si>
  <si>
    <t>Contribución Patronal al Seguro de Salud de la CCSS</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</si>
  <si>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</si>
  <si>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0.04.02</t>
  </si>
  <si>
    <t>Contribución patronal al IMAS</t>
  </si>
  <si>
    <t>0.04.03</t>
  </si>
  <si>
    <t>Contribución patronal al INA</t>
  </si>
  <si>
    <t>0.04.04</t>
  </si>
  <si>
    <t>Contribución patronal al FODESAF</t>
  </si>
  <si>
    <t>0.04.05</t>
  </si>
  <si>
    <t>Contribución patronal al Banco Popular</t>
  </si>
  <si>
    <t>0.05.01</t>
  </si>
  <si>
    <t>Contribución patronal al seguro de pensiones</t>
  </si>
  <si>
    <t>0.05.02</t>
  </si>
  <si>
    <t>Aporte patronal al ROPC</t>
  </si>
  <si>
    <t>0.05.03</t>
  </si>
  <si>
    <t>Aporte patronal al FCL</t>
  </si>
  <si>
    <t>0.05.05</t>
  </si>
  <si>
    <t>Contribución patronal a fondos administrados</t>
  </si>
  <si>
    <t>SERVICIOS</t>
  </si>
  <si>
    <t>Otros alquileres</t>
  </si>
  <si>
    <t>1.02.03</t>
  </si>
  <si>
    <t>Servicio de correo</t>
  </si>
  <si>
    <t>1.02.04</t>
  </si>
  <si>
    <t>Comprende el pago de servicios nacionales e internacionales necesarios para el acceso a los servicios de telefonía, a redes de información como "Internet" y otros servicios similares.</t>
  </si>
  <si>
    <t>1.03.01</t>
  </si>
  <si>
    <t>Información</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</si>
  <si>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t>
  </si>
  <si>
    <t>Publicidad y propaganda</t>
  </si>
  <si>
    <t>1.03.07</t>
  </si>
  <si>
    <t>Servicio de Transferencia Electrónica de Información</t>
  </si>
  <si>
    <t>Considera el pago de los servicios de carácter virtual tales como acceso a información especializada, cuya obtención se realiza a través de medios informáticos, telemáticos y/o electrónicos.</t>
  </si>
  <si>
    <t>1.04.01</t>
  </si>
  <si>
    <t>Servicios ciencias salud</t>
  </si>
  <si>
    <t>1.04.04</t>
  </si>
  <si>
    <t>Servicios de gestión de Apoyo (Consultorías)</t>
  </si>
  <si>
    <t>Corresponde a la cancelación de servicios profesionales y técnicos para la elaboración de trabajos en las áreas de contaduría, economía, administración, finanzas, sociología, psicología y las demás áreas de las ciencias económicas y sociales.</t>
  </si>
  <si>
    <t>Servicios de gestión de Apoyo (Serv. Adm BCCR)</t>
  </si>
  <si>
    <t>1.04.05</t>
  </si>
  <si>
    <t xml:space="preserve">Servicio de desarrollo de sistemas </t>
  </si>
  <si>
    <t>Considera el pago de servicios profesionales o técnicos que se contratan para la elaboración de planes, diseños, diagnósticos y estudios diversos en el campo de la informática.</t>
  </si>
  <si>
    <t>1.04.99</t>
  </si>
  <si>
    <t>Otros servicios de gestión y apoyo</t>
  </si>
  <si>
    <t>Comprende el pago por concepto de servicios profesionales y técnicos en campos no contemplados en las subpartidas anteriores, con personas físicas o jurídicas, tanto nacionales como extranjeras para la realización de trabajos específicos.</t>
  </si>
  <si>
    <t>1.05.01</t>
  </si>
  <si>
    <t>Transporte dentro del país</t>
  </si>
  <si>
    <t>1.05.02</t>
  </si>
  <si>
    <t>Viáticos dentro del país</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</si>
  <si>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</si>
  <si>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1.05.03</t>
  </si>
  <si>
    <t>Transporte en el exterior</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</si>
  <si>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</si>
  <si>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1.05.04</t>
  </si>
  <si>
    <t>Viáticos en el exterior</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</si>
  <si>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</si>
  <si>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1.06.01</t>
  </si>
  <si>
    <t>Seguros, reaseguros y otras obligaciones</t>
  </si>
  <si>
    <t>Para la cobertura de seguros de daños que cubren todos los riesgos asegurables a que están expuestas las instituciones y sus trabajadores, tales como el seguro de vehículos, seguro de incendio, responsabilidad civil y otros. Incluye las primas de los seguros personales y los seguros de riesgos del trabajo.</t>
  </si>
  <si>
    <t>1.07.01</t>
  </si>
  <si>
    <t>Actividades de capacitación</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</si>
  <si>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</si>
  <si>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1.07.02</t>
  </si>
  <si>
    <t>Actividades de protocolo</t>
  </si>
  <si>
    <t>Erogaciones destinadas al pago de los servicios, útiles, materiales y suministros diversos, que se contraten de manera integral o adquieran en forma separada, necesarios para efectuar celebraciones y cualquier otra atención que se brinde a funcionarios o personas ajenas a la entidad, tales como recepciones oficiales, conmemoraciones, agasajos, exposiciones, entre otros.</t>
  </si>
  <si>
    <t>1.07.03</t>
  </si>
  <si>
    <t>Gastos de representación</t>
  </si>
  <si>
    <t>Contemplan las sumas, que se asignan a funcionarios debidamente autorizados para la atención oficial de personas ajenas a la institución para la cual laboran. Estas erogaciones están sujetas a la liquidación y a la verificación posterior.</t>
  </si>
  <si>
    <t>1.08.05</t>
  </si>
  <si>
    <t>Mantenimiento  y reparación de equipo de transporte</t>
  </si>
  <si>
    <t>Contempla los gastos por mantenimiento y reparaciones preventivas y habituales de toda clase de equipo de transporte y cualquier otro equipo de naturaleza similar.</t>
  </si>
  <si>
    <t>1.08.06</t>
  </si>
  <si>
    <t>Mantenimiento  y reparación de equipo de comunicación</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</si>
  <si>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</si>
  <si>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1.08.07</t>
  </si>
  <si>
    <t>Mantenimiento y reparación de equipo y mobiliario de oficina</t>
  </si>
  <si>
    <t>Comprende el mantenimiento y reparaciones preventivas y habituales de equipo y mobiliario que se requiere para el uso de oficinas, como máquinas de escribir, archivadores, aires acondicionados, fotocopiadoras, escritorios, sillas, entre otros.</t>
  </si>
  <si>
    <t>1.08.08</t>
  </si>
  <si>
    <t>Mantenimiento y reparación de equipo de cómputo y sistemas</t>
  </si>
  <si>
    <t>Contempla los gastos por concepto de mantenimiento y reparaciones preventivas y habituales de computadoras tanto la parte física como en el conjunto de programas en funcionamiento, sus equipos auxiliares y otros.</t>
  </si>
  <si>
    <t>1.08.99</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</si>
  <si>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</si>
  <si>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1.09.99</t>
  </si>
  <si>
    <t>Otros Impuestos</t>
  </si>
  <si>
    <t>Incluye la compra de especies fiscales, el pago de impuestos sobre la propiedad de vehículos y cualquier otra erogación por concepto de impuestos no considerados en los renglones anteriores.</t>
  </si>
  <si>
    <t>1.99.99</t>
  </si>
  <si>
    <t>Otros servicios no especificados</t>
  </si>
  <si>
    <t>Contempla otros servicios no considerados en los grupos y subpartidas anteriores.</t>
  </si>
  <si>
    <t>MATERIALES Y SUMINISTROS</t>
  </si>
  <si>
    <t>2.01.01</t>
  </si>
  <si>
    <t>Combustibles y lubricantes</t>
  </si>
  <si>
    <t>Abarca toda clase de sustancias, combustibles, lubricantes y aditivos de origen vegetal, animal o mineral tales como gasolina, diésel, carbón mineral, canfín, búnker, gas propano, aceite lubricante para motor, aceite de transmisión, grasas, aceite hidráulico y otros; usados generalmente en equipos de transporte, plantas eléctricas, calderas y otros.</t>
  </si>
  <si>
    <t>2.01.02</t>
  </si>
  <si>
    <t>Productos farmacéuticos y medicinales</t>
  </si>
  <si>
    <t>Contempla cualquier tipo de sustancia o producto natural, sintético o semisintético y toda mezcla de esas sustancias o productos que se utilicen en personas, para el diagnóstico, prevención y curación.</t>
  </si>
  <si>
    <t>2.01.04</t>
  </si>
  <si>
    <t>Tintas, pinturas y diluyentes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</si>
  <si>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</si>
  <si>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2.02.03</t>
  </si>
  <si>
    <t>Alimentos y bebidas</t>
  </si>
  <si>
    <t>Corresponde a la compra de alimentos y bebidas. Incluye los gastos de comida y otros servicios de restaurante brindados al personal que labora en las instituciones públicas, así como a usuarios externos que participen en reuniones de trabajo y otras actividades de carácter laboral.</t>
  </si>
  <si>
    <t>2.03.04</t>
  </si>
  <si>
    <t>Materiales y productos eléctricos, telefónicos y de cómputo</t>
  </si>
  <si>
    <t>2.04.01</t>
  </si>
  <si>
    <t>Herramientas e instrumentos</t>
  </si>
  <si>
    <t>Incluye la adquisición de implementos no capitalizables que se requieren para realizar actividades manuales como la carpintería, mecánica, electricidad, artesanía, agricultura, instrumentos de investigación no médica, entre otras. A manera de ejemplo se citan: martillos, cepillos, palas, tenazas, alicates, cincel, cintas métricas, llaves fijas, brújulas, tubos de ensayo, desatornillador, probetas, serruchos, entre otros.</t>
  </si>
  <si>
    <t>2.04.02</t>
  </si>
  <si>
    <t>Repuestos y accesorios</t>
  </si>
  <si>
    <t>2.99.01</t>
  </si>
  <si>
    <t>Útiles y materiales de oficina y cómputo</t>
  </si>
  <si>
    <t>2.99.02</t>
  </si>
  <si>
    <t>2.99.03</t>
  </si>
  <si>
    <t xml:space="preserve">Productos de papel, cartón e impresos </t>
  </si>
  <si>
    <t>2.99.04</t>
  </si>
  <si>
    <t>Textiles y vestuario</t>
  </si>
  <si>
    <t>Contempla las compras de todo tipo de hilados, tejidos de fibras artificiales y naturales y prendas de vestir, incluye tanto la adquisición de los bienes terminados como los materiales para elaborarlos.</t>
  </si>
  <si>
    <t>2.99.05</t>
  </si>
  <si>
    <t>Útiles y materiales de limpieza</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</si>
  <si>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</si>
  <si>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2.99.06</t>
  </si>
  <si>
    <t>Útiles y materiales de resguardo y seguridad</t>
  </si>
  <si>
    <t>Comprende la compra de útiles y materiales no capitalizables necesarios para resguardo, defensa y protección de la ciudadanía, así como artículos de seguridad ocupacional como por ejemplo: lentes de protección, orejeras, municiones, cascos, guantes, calzado, cartuchos, mascarillas, chalecos reflectivos, útiles de campaña y afines.</t>
  </si>
  <si>
    <t>2.99.07</t>
  </si>
  <si>
    <t xml:space="preserve">Útiles y materiales de cocina y comedor </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</si>
  <si>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</si>
  <si>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2.99.99</t>
  </si>
  <si>
    <t>Otros útiles, materiales y suministros</t>
  </si>
  <si>
    <t>5</t>
  </si>
  <si>
    <t>BIENES DURADEROS</t>
  </si>
  <si>
    <t>5.01.02</t>
  </si>
  <si>
    <t>Equipo de transporte</t>
  </si>
  <si>
    <t>5.01.04</t>
  </si>
  <si>
    <t>Equipo y Mobiliario de Oficina</t>
  </si>
  <si>
    <t>5.99.03</t>
  </si>
  <si>
    <t>Bienes Intangibles</t>
  </si>
  <si>
    <t>TRANSFERENCIAS CORRIENTES</t>
  </si>
  <si>
    <t>6.02.01</t>
  </si>
  <si>
    <t>Becas a funcionarios</t>
  </si>
  <si>
    <t>6.02.02</t>
  </si>
  <si>
    <t>Becas a terceras personas</t>
  </si>
  <si>
    <t>6.03.01</t>
  </si>
  <si>
    <t>Prestaciones legales</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</si>
  <si>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</si>
  <si>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6.03.99</t>
  </si>
  <si>
    <t>Subsidio por incapacidades</t>
  </si>
  <si>
    <t>Incluye el pago de subsidio por incapacidad y maternidad que se debe reconocer según la normativa de la Caja Costarricense del Seguro Social.</t>
  </si>
  <si>
    <t>6.06.01</t>
  </si>
  <si>
    <t>Indemnizaciones</t>
  </si>
  <si>
    <t>Contempla el resarcimiento económico por el daño o perjuicio causado por la institución a personas físicas o jurídicas, incluyendo las costas judiciales o cualquier gasto similar, el cual debe tener respaldo en una sentencia judicial o una resolución administrativa. Incluye la indemnización generada como producto de juicios laborales que obliga al pago de salarios caídos donde se da por concluida la relación laboral, independientemente del periodo a los cuales pertenecen.</t>
  </si>
  <si>
    <t>Cuotas a Organismos Internacionales</t>
  </si>
  <si>
    <t>TOTAL</t>
  </si>
  <si>
    <t>Cifras en colones</t>
  </si>
  <si>
    <t>1.02.99</t>
  </si>
  <si>
    <t>1.03.03</t>
  </si>
  <si>
    <t>Impresión, encuadernación y otros</t>
  </si>
  <si>
    <t>1.04.02</t>
  </si>
  <si>
    <t>Servicios Jurídicos</t>
  </si>
  <si>
    <t>5.01.07</t>
  </si>
  <si>
    <t>Equipo y mobiliario educacional, deportivo y recreativo</t>
  </si>
  <si>
    <t>6.07.01</t>
  </si>
  <si>
    <t>CUENTAS ESPECIALES</t>
  </si>
  <si>
    <t>Sumas libres sin asignación presupuestaria</t>
  </si>
  <si>
    <t>9.02.01</t>
  </si>
  <si>
    <t xml:space="preserve">Corresponde a erogaciones que se efectúan para la adquisición de equipo y mobiliario para la enseñanza, la práctica de deportes y la realización de actividades culturales y de entretenimiento. Incluye entre otros, el equipo y mobiliario que se utiliza en el desarrollo de las labores educacionales, los que se requieren en los centros de estudio como sillas, pupitres, estantes y vitrinas para las bibliotecas, museos, salas de exposición, de conferencias y otras. </t>
  </si>
  <si>
    <t>Incluye la previsión de recursos que no tienen asignación presupuestaria determinada, las cuales provienen tanto de recursos libres como de recursos con destino específico lo que permite guardar el equilibrio presupuestario entre ingresos y gastos, al ubicar el exceso de ingresos sobre los gastos.</t>
  </si>
  <si>
    <t>6.02.03</t>
  </si>
  <si>
    <t>Ayudas a funcionarios</t>
  </si>
  <si>
    <t>1.03.02</t>
  </si>
  <si>
    <t>OBSERVACIÓN</t>
  </si>
  <si>
    <t>Reconocimientos adicionales que la institución destina como remuneración a sus trabajadores por concepto de años laborados en el sector público y de acuerdo con lo que establece el ordenamiento jurídico correspondiente.</t>
  </si>
  <si>
    <t>Compensación económica al servidor al que por legislación vigente se le ha impuesto restricción al ejercicio de la profesión que ostenta en su cargo.</t>
  </si>
  <si>
    <t>Retribución extraordinaria de un mes de salario adicional o proporcional al tiempo laboral que otorga la institución por una sola vez, cada fin de año, a todos sus trabajadores.</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</si>
  <si>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</si>
  <si>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</si>
  <si>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Aporte que las instituciones del Estado en su calidad de patronos destinan al Instituto Mixto de Ayuda Social, para asignarlos a programas sociales de ese Instituto, dirigidos a satisfacer las necesidades básicas de las familias de escasos recursos económicos.</t>
  </si>
  <si>
    <t>Aporte que las instituciones del Estado en su calidad de patronos destinan al Instituto Nacional de Aprendizaje (INA), para la formación y capacitación de los trabajadores.</t>
  </si>
  <si>
    <t>Pagos que instituciones del Estado como patronos, destinan al Fondo de Desarrollo Social y Asignaciones Familiares (FODESAF), para brindar asistencia a personas de escasos recursos económicos.</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</si>
  <si>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</si>
  <si>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Contempla las cuotas que las instituciones del Estado como patronos destinan a la Caja Costarricense de Seguro Social, para financiar el seguro de pensiones de sus trabajadores y pensionados cubiertos por ese seguro.</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</si>
  <si>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</si>
  <si>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</si>
  <si>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Sumas que las instituciones del Estado como patrono aportan a aquellas instituciones de carácter privado que la ley autorice para administrar fondos de asociaciones solidaristas, fondos de pensiones complementarios y otros fondos de capitalización.</t>
  </si>
  <si>
    <t>Incluye el arrendamiento de otros bienes o derechos no contemplados en los conceptos anteriores.</t>
  </si>
  <si>
    <t>Comprende las erogaciones por concepto de servicios profesionales y técnicos para realizar trabajos en el campo de la salud. Incluye los servicios integrales de salud.</t>
  </si>
  <si>
    <t>5.01.99</t>
  </si>
  <si>
    <t>Maquinaria y equipo diverso</t>
  </si>
  <si>
    <t>Contempla el pago de servicio de traslado nacional e internacional de toda clase de correspondencia postal, el alquiler de apartados postales, la adquisición de estampillas y otros servicios conexos.</t>
  </si>
  <si>
    <t>Corresponde a los gastos por servicios de publicidad y propaganda que utilizan las instituciones públicas, tales como anuncios, cuñas, avisos, patrocinios, preparación de guiones y documentales de carácter comercial, y otros, los cuales llegan a la ciudadanía a través de los medios de comunicación masiva, escritos, radiales, audiovisuales o cualquier otro medio, que tienen como fin atraer a posibles compradores, espectadores y usuarios o bien resaltar la imagen institucional.
Incluye los contratos para servicios de impresión, relacionados con la publicidad y propaganda institucional tales como: revistas, periódicos, libretas, agendas y similares, así como impresión de artículos como llaveros y lapiceros.</t>
  </si>
  <si>
    <t>Adquisición de equipo y mobiliario para la realización de labores administrativas. Incluye calculadoras, fotocopiadoras, ventiladores, archivadores entre otros. Además considera mobiliario de toda clase, como mesas, sillas, sillones, escritorios, estantes, armarios, muebles para microcomputadoras, etc.</t>
  </si>
  <si>
    <t>Servicio de telecomunicaciones</t>
  </si>
  <si>
    <t xml:space="preserve">Otros servicios básicos </t>
  </si>
  <si>
    <t>Adquisición de materiales y productos que se requieren en la construcción, mantenimiento y reparación de los sistemas eléctricos, telefónicos y de cómputo. Como ejemplo se citan los siguientes: todo tipo de cable, bombillos, tubos, conectores, uniones, cajas octogonales, toma corrientes, cajas telefónicas, memoria RAM, tarjetas para cómputo, abanicos internos de computadoras, entre otros.</t>
  </si>
  <si>
    <t xml:space="preserve">  * Detalle correspondiente a la cuenta </t>
  </si>
  <si>
    <t>Incluye la adquisición y el desarrollo de sistemas informáticos, así como de software especializado. Se contemplan en esta subpartida, las erogaciones por concepto de adiciones y mejoras a sistemas que se encuentran en operación.</t>
  </si>
  <si>
    <t xml:space="preserve">Corresponde al pago de servicios básicos no considerados en los conceptos anteriores, por ejemplo los servicios que brindan las municipalidades como recolección de desechos sólidos, aseo de vías y sitios públicos, alumbrado público y otros. </t>
  </si>
  <si>
    <t xml:space="preserve">Contempla los gastos por concepto de servicios de impresión, fotocopiado, encuadernación y reproducción de revistas, libros, periódicos, comprobantes, títulos valores y papelería en general utilizada en la operación propia de las instituciones. </t>
  </si>
  <si>
    <t xml:space="preserve">Incluye los pagos por servicios profesionales y técnicos para elaborar trabajos en el campo de la abogacía y el notariado. </t>
  </si>
  <si>
    <r>
      <t>Corresponde a los servicios administrativos que brinda el BCCR a las ODMs</t>
    </r>
    <r>
      <rPr>
        <sz val="10"/>
        <color rgb="FFFF0000"/>
        <rFont val="Calibri"/>
        <family val="2"/>
        <scheme val="minor"/>
      </rPr>
      <t>.</t>
    </r>
  </si>
  <si>
    <r>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r>
    <r>
      <rPr>
        <sz val="10"/>
        <color rgb="FFFF0000"/>
        <rFont val="Calibri"/>
        <family val="2"/>
        <scheme val="minor"/>
      </rPr>
      <t>.</t>
    </r>
  </si>
  <si>
    <r>
      <t>Considera los gastos por concepto de compra de repuestos que se usan para el mantenimiento y reparación de maquinaria y equipo así como accesorios, que no incrementen la vida útil del bien y no son capitalizables</t>
    </r>
    <r>
      <rPr>
        <sz val="10"/>
        <color rgb="FFFF0000"/>
        <rFont val="Calibri"/>
        <family val="2"/>
        <scheme val="minor"/>
      </rPr>
      <t>.</t>
    </r>
  </si>
  <si>
    <r>
      <t>Comprende la adquisición de artículos que se requieren para realizar labores de oficina, de cómputo</t>
    </r>
    <r>
      <rPr>
        <sz val="10"/>
        <color rgb="FFFF0000"/>
        <rFont val="Calibri"/>
        <family val="2"/>
        <scheme val="minor"/>
      </rPr>
      <t>.</t>
    </r>
  </si>
  <si>
    <r>
      <t>Útiles y materiales médico</t>
    </r>
    <r>
      <rPr>
        <sz val="10"/>
        <color rgb="FFFF0000"/>
        <rFont val="Calibri"/>
        <family val="2"/>
        <scheme val="minor"/>
      </rPr>
      <t>-</t>
    </r>
    <r>
      <rPr>
        <sz val="10"/>
        <rFont val="Calibri"/>
        <family val="2"/>
        <scheme val="minor"/>
      </rPr>
      <t>hospitalario</t>
    </r>
  </si>
  <si>
    <r>
      <t>Comprende la adquisición de útiles y materiales no capitalizables que se utilizan en las actividades médico-quirúrgicas, de enfermería, farmacia, laboratorio e investigación en general</t>
    </r>
    <r>
      <rPr>
        <sz val="10"/>
        <color rgb="FFFF0000"/>
        <rFont val="Calibri"/>
        <family val="2"/>
        <scheme val="minor"/>
      </rPr>
      <t>.</t>
    </r>
  </si>
  <si>
    <r>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r>
    <r>
      <rPr>
        <sz val="10"/>
        <color rgb="FFFF0000"/>
        <rFont val="Calibri"/>
        <family val="2"/>
        <scheme val="minor"/>
      </rPr>
      <t>.</t>
    </r>
  </si>
  <si>
    <r>
      <t>Incorpora la compra de útiles, materiales y suministros no incluidos en las subpartidas anteriores</t>
    </r>
    <r>
      <rPr>
        <sz val="10"/>
        <color rgb="FFFF0000"/>
        <rFont val="Calibri"/>
        <family val="2"/>
        <scheme val="minor"/>
      </rPr>
      <t>.</t>
    </r>
  </si>
  <si>
    <r>
      <t>Comprende la adquisición de un todo para la brigada de emergencias</t>
    </r>
    <r>
      <rPr>
        <sz val="10"/>
        <color rgb="FFFF0000"/>
        <rFont val="Calibri"/>
        <family val="2"/>
        <scheme val="minor"/>
      </rPr>
      <t>.</t>
    </r>
  </si>
  <si>
    <t>Monto que se destina en forma temporal a funcionarios para que inicien, continúen o completen sus estudios, en el país o en el exterior. Dicha suma puede cubrir parcial o totalmente el costo del estudio. Además, puede incluir los gastos de graduación.</t>
  </si>
  <si>
    <r>
      <t>Reconocimiento semestral, con base en un monto por consumo eléctrico fijo para todos los funcionarios basado en una jornada de 8 horas, por concepto de pago del consumo eléctrico en que incurren los funcionarios por el uso de las computadoras en labores de teletrabajo</t>
    </r>
    <r>
      <rPr>
        <sz val="10"/>
        <color rgb="FFFF0000"/>
        <rFont val="Calibri"/>
        <family val="2"/>
        <scheme val="minor"/>
      </rPr>
      <t>.</t>
    </r>
  </si>
  <si>
    <r>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r>
    <r>
      <rPr>
        <sz val="10"/>
        <color rgb="FFFF0000"/>
        <rFont val="Calibri"/>
        <family val="2"/>
        <scheme val="minor"/>
      </rPr>
      <t>.</t>
    </r>
  </si>
  <si>
    <t>5.01.03</t>
  </si>
  <si>
    <t>Equipo de Comunicación</t>
  </si>
  <si>
    <t>Para visualizar las subpartidas, debe dar clic en el más (+) de la izquierda.</t>
  </si>
  <si>
    <t>Comprende los artículos complementarios capitalizables e indispensables para el funcionamiento de los equipos. Se incluyen en esta subpartida equipo de radio y comunicación, para las brigadas de emergencia</t>
  </si>
  <si>
    <t>PRESUPUESTO 
2026</t>
  </si>
  <si>
    <t>Mantenimiento de otros equipos</t>
  </si>
  <si>
    <t>1.01.99</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</si>
  <si>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
Incorpora la implementación de la Ley Marco de Empleo Público</t>
  </si>
  <si>
    <r>
      <t>Suma que se destina en forma temporal a personas que no son funcionarios, para que inicien, continúen o completen sus estudios, sea en el país o en el exterior. Dicha suma puede cubrir parcial o totalmente el costo del estudio. Incluye ayudas económicas para prácticas estudiantiles que están dentro de los programas de estudio de centros de enseñanza</t>
    </r>
    <r>
      <rPr>
        <sz val="10"/>
        <color rgb="FFFF0000"/>
        <rFont val="Calibri"/>
        <family val="2"/>
        <scheme val="minor"/>
      </rPr>
      <t>.</t>
    </r>
  </si>
  <si>
    <t>PRESUPUESTO 
2027</t>
  </si>
  <si>
    <t>Corresponde a la compra de equipo que se utiliza para el traslado de personas y carga por vía terrestre.</t>
  </si>
  <si>
    <t xml:space="preserve">Resumen del Análisis de las observaciones </t>
  </si>
  <si>
    <t xml:space="preserve">Presupuesto para aprobación </t>
  </si>
  <si>
    <t>Presupuesto de la SUPEN para el  2027</t>
  </si>
  <si>
    <r>
      <rPr>
        <b/>
        <sz val="10"/>
        <rFont val="Calibri"/>
        <family val="2"/>
        <scheme val="minor"/>
      </rPr>
      <t xml:space="preserve">Fondo de Jubilaciones y Pensiones del Poder Judicial: </t>
    </r>
    <r>
      <rPr>
        <sz val="10"/>
        <rFont val="Calibri"/>
        <family val="2"/>
        <scheme val="minor"/>
      </rPr>
      <t>El comportamiento de la inflación al cierre del 2025 fue de -1.23% (variación interanual del IPC); sin embargo, se genera en el presupuesto del 2027 para SUPEN y CONASSIF con un incremento de 4.82% y 4.06% respectivamente, incremento que no se justifica por la variación de ese indicador.</t>
    </r>
  </si>
  <si>
    <t>La diferencia porcentual indicada no debe interpretarse exclusivamente como un ajuste asociado a inflación, sino como el resultado de una estimación integral de recursos, vinculada con el volumen, alcance y oportunidad de los bienes y servicios necesarios para asegurar la continuidad, calidad y suficiencia de las funciones de supervisión, regulación y apoyo institucional. En ese marco, las asignaciones propuestas procuran atender criterios de necesidad, razonabilidad, eficiencia, sostenibilidad y transparencia en el uso de los recursos públicos.</t>
  </si>
  <si>
    <t>El presupuesto incorpora las obligaciones salariales vigentes conforme al régimen jurídico aplicable, incluyendo las disposiciones derivadas de la Ley Marco de Empleo Público y la normativa transitoria que resulte procedente para los funcionarios que conservan situaciones jurídicas consolidadas. En consecuencia, la existencia de rubros salariales específicos no constituye, por sí misma, una inconsistencia presupuestaria ni una contradicción con la implementación de dicho marco legal</t>
  </si>
  <si>
    <t>En relación con los servicios de información, gestión de apoyo, consultorías, servicios administrativos, desarrollo de sistemas y otros servicios especializados, se indica que estos recursos responden a necesidades institucionales identificadas en la planificación operativa y estratégica de la Superintendencia. En particular, la naturaleza técnica de la supervisión prudencial, basada en riesgos, el seguimiento actuarial, financiero, jurídico, tecnológico y operativo de todas las entidades supervisadas, así como las exigencias crecientes en materia de ciberseguridad, analítica de datos, continuidad de servicios y modernización tecnológica, requieren el apoyo de servicios especializados que no siempre pueden ser cubiertos íntegramente con recursos internos</t>
  </si>
  <si>
    <t>Se toma nota de su comentario en el cual considera razonable esta partida, en atención a su baja participación relativa dentro del presupuesto y a la variación negativa observada</t>
  </si>
  <si>
    <t>Las inversiones de esta naturaleza se valoran con base en criterios de necesidad, vida útil, reposición, seguridad, eficiencia operativa y razonabilidad del gasto; en particular, se ha considerado la sustitución de unidades vehiculares de los años 2007, 2008 y 2011, cuya antigüedad justifica su revisión dentro de la planificación de activos institucionales</t>
  </si>
  <si>
    <t>Sobre las cuentas relacionadas con becas, ayudas u otros conceptos de transferencia, se precisa que la incorporación presupuestaria de estos rubros no implica una liberalidad, privilegio injustificado ni beneficio discrecional. Su procedencia debe analizarse conforme al marco jurídico aplicable, las políticas institucionales vigentes y los objetivos de fortalecimiento de capacidades requeridos para el cumplimiento de las funciones públicas asignadas a la Superintendencia.
En ese sentido, la SUPEN considera que la capacitación y actualización técnica del personal especializado constituye una inversión institucional vinculada con la calidad de la supervisión</t>
  </si>
  <si>
    <r>
      <rPr>
        <b/>
        <sz val="11"/>
        <color theme="0"/>
        <rFont val="Calibri"/>
        <family val="2"/>
        <scheme val="minor"/>
      </rPr>
      <t xml:space="preserve">Vida Plena: </t>
    </r>
    <r>
      <rPr>
        <sz val="11"/>
        <color theme="0"/>
        <rFont val="Calibri"/>
        <family val="2"/>
        <scheme val="minor"/>
      </rPr>
      <t>Llama la atención las cuentas de Becas a Funcionarios, Becas a Terceras personas y Ayudas a funcionarios, de acuerdo con lo que se detalla en dichas cuentas, se podrían considerar beneficios particulares que están recibiendo los funcionarios que no necesariamente deberían corresponder dentro de una entidad pública</t>
    </r>
  </si>
  <si>
    <r>
      <rPr>
        <b/>
        <sz val="11"/>
        <color theme="0"/>
        <rFont val="Calibri"/>
        <family val="2"/>
        <scheme val="minor"/>
      </rPr>
      <t xml:space="preserve">Vida Plena:  </t>
    </r>
    <r>
      <rPr>
        <sz val="11"/>
        <color theme="0"/>
        <rFont val="Calibri"/>
        <family val="2"/>
        <scheme val="minor"/>
      </rPr>
      <t>Se sugiere revisar si existe una necesidad real y técnicamente demostrable</t>
    </r>
  </si>
  <si>
    <r>
      <rPr>
        <b/>
        <sz val="11"/>
        <color theme="0"/>
        <rFont val="Calibri"/>
        <family val="2"/>
        <scheme val="minor"/>
      </rPr>
      <t xml:space="preserve">Vida Plena: </t>
    </r>
    <r>
      <rPr>
        <sz val="11"/>
        <color theme="0"/>
        <rFont val="Calibri"/>
        <family val="2"/>
        <scheme val="minor"/>
      </rPr>
      <t>Esta partida representa menos de un 1.0% del presupuesto y la variación fue negativa; por lo tanto, los rubros indicados se consideran razonables.</t>
    </r>
  </si>
  <si>
    <r>
      <rPr>
        <b/>
        <sz val="11"/>
        <color theme="0"/>
        <rFont val="Calibri"/>
        <family val="2"/>
        <scheme val="minor"/>
      </rPr>
      <t xml:space="preserve">Vida Plena: </t>
    </r>
    <r>
      <rPr>
        <sz val="11"/>
        <color theme="0"/>
        <rFont val="Calibri"/>
        <family val="2"/>
        <scheme val="minor"/>
      </rPr>
      <t>Se sugiere una revisión de las cuentas, principalmente de aquellas relacionadas con consultorías y servicios profesionales, a fin de identificar si estos rubros que en la actualidad mantienen y/o aquellos que mantienen incrementos, obedecen a necesidades reales y técnicamente demostrables.</t>
    </r>
  </si>
  <si>
    <r>
      <t xml:space="preserve">Vida Plena: </t>
    </r>
    <r>
      <rPr>
        <sz val="11"/>
        <color theme="0"/>
        <rFont val="Calibri"/>
        <family val="2"/>
        <scheme val="minor"/>
      </rPr>
      <t>Se observa que mantiene partidas importantes en modalidades salariales que todavía tienen componentes salariales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</si>
</sst>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41" formatCode="_-* #,##0_-;\-* #,##0_-;_-* &quot;-&quot;_-;_-@_-"/>
    <numFmt numFmtId="43" formatCode="_-* #,##0.00_-;\-* #,##0.00_-;_-* &quot;-&quot;??_-;_-@_-"/>
    <numFmt numFmtId="164" formatCode="&quot;¢&quot;#,##0.00_);[Red]\(&quot;¢&quot;#,##0.00\)"/>
  </numFmts>
  <fonts count="17" x14ac:knownFonts="1">
    <font>
      <sz val="10"/>
      <name val="Arial"/>
      <family val="2"/>
    </font>
    <font>
      <sz val="11"/>
      <color theme="1"/>
      <name val="Calibri"/>
      <family val="2"/>
      <scheme val="minor"/>
    </font>
    <font>
      <sz val="10"/>
      <name val="Arial"/>
      <family val="2"/>
    </font>
    <font>
      <sz val="10"/>
      <name val="Arial"/>
      <family val="2"/>
    </font>
    <font>
      <sz val="8"/>
      <name val="Arial"/>
      <family val="2"/>
    </font>
    <font>
      <b/>
      <sz val="11"/>
      <color theme="0"/>
      <name val="Calibri"/>
      <family val="2"/>
      <scheme val="minor"/>
    </font>
    <font>
      <sz val="11"/>
      <color theme="0"/>
      <name val="Calibri"/>
      <family val="2"/>
      <scheme val="minor"/>
    </font>
    <font>
      <sz val="12"/>
      <name val="Calibri"/>
      <family val="2"/>
      <scheme val="minor"/>
    </font>
    <font>
      <sz val="10"/>
      <name val="Calibri"/>
      <family val="2"/>
      <scheme val="minor"/>
    </font>
    <font>
      <b/>
      <sz val="14"/>
      <name val="Calibri"/>
      <family val="2"/>
      <scheme val="minor"/>
    </font>
    <font>
      <b/>
      <sz val="10"/>
      <name val="Calibri"/>
      <family val="2"/>
      <scheme val="minor"/>
    </font>
    <font>
      <sz val="10"/>
      <color rgb="FFFF0000"/>
      <name val="Calibri"/>
      <family val="2"/>
      <scheme val="minor"/>
    </font>
    <font>
      <i/>
      <sz val="10"/>
      <name val="Calibri"/>
      <family val="2"/>
      <scheme val="minor"/>
    </font>
    <font>
      <sz val="10"/>
      <color indexed="10"/>
      <name val="Calibri"/>
      <family val="2"/>
      <scheme val="minor"/>
    </font>
    <font>
      <b/>
      <sz val="12"/>
      <color theme="0"/>
      <name val="Calibri"/>
      <family val="2"/>
      <scheme val="minor"/>
    </font>
    <font>
      <b/>
      <sz val="20"/>
      <name val="Calibri"/>
      <family val="2"/>
      <scheme val="minor"/>
    </font>
    <font>
      <sz val="14"/>
      <name val="Calibri"/>
      <family val="2"/>
      <scheme val="minor"/>
    </font>
  </fonts>
  <fills count="6">
    <fill>
      <patternFill patternType="none"/>
    </fill>
    <fill>
      <patternFill patternType="gray125"/>
    </fill>
    <fill>
      <patternFill patternType="solid">
        <fgColor rgb="FF0D559A"/>
        <bgColor indexed="64"/>
      </patternFill>
    </fill>
    <fill>
      <patternFill patternType="solid">
        <fgColor rgb="FF009585"/>
        <bgColor indexed="64"/>
      </patternFill>
    </fill>
    <fill>
      <patternFill patternType="solid">
        <fgColor theme="0" tint="-4.9989318521683403E-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3">
    <xf numFmtId="0" fontId="0" fillId="0" borderId="0"/>
    <xf numFmtId="9" fontId="2" fillId="0" borderId="0" applyFont="0" applyFill="0" applyBorder="0" applyAlignment="0" applyProtection="0"/>
    <xf numFmtId="0" fontId="3" fillId="0" borderId="0"/>
    <xf numFmtId="0" fontId="2" fillId="0" borderId="0"/>
    <xf numFmtId="0" fontId="2" fillId="0" borderId="0"/>
    <xf numFmtId="0" fontId="2" fillId="0" borderId="0"/>
    <xf numFmtId="41" fontId="2"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41" fontId="2"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0" fontId="1" fillId="0" borderId="0"/>
    <xf numFmtId="0" fontId="1" fillId="0" borderId="0"/>
    <xf numFmtId="43" fontId="2" fillId="0" borderId="0" applyFont="0" applyFill="0" applyBorder="0" applyAlignment="0" applyProtection="0"/>
    <xf numFmtId="41" fontId="2"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cellStyleXfs>
  <cellXfs count="48">
    <xf numFmtId="0" fontId="0" fillId="0" borderId="0" xfId="0"/>
    <xf numFmtId="0" fontId="7" fillId="0" borderId="0" xfId="0" applyFont="1"/>
    <xf numFmtId="0" fontId="8" fillId="0" borderId="0" xfId="0" applyFont="1"/>
    <xf numFmtId="0" fontId="9" fillId="0" borderId="0" xfId="0" applyFont="1" applyAlignment="1">
      <alignment horizontal="center" vertical="center"/>
    </xf>
    <xf numFmtId="0" fontId="9" fillId="0" borderId="0" xfId="0" applyFont="1" applyAlignment="1">
      <alignment horizontal="centerContinuous" vertical="center" wrapText="1"/>
    </xf>
    <xf numFmtId="164" fontId="9" fillId="0" borderId="0" xfId="0" applyNumberFormat="1" applyFont="1" applyAlignment="1">
      <alignment horizontal="centerContinuous" vertical="center" wrapText="1"/>
    </xf>
    <xf numFmtId="0" fontId="12" fillId="0" borderId="0" xfId="0" applyFont="1" applyAlignment="1">
      <alignment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pplyProtection="1">
      <alignment horizontal="center" vertical="center" wrapText="1"/>
      <protection locked="0"/>
    </xf>
    <xf numFmtId="49" fontId="5" fillId="3" borderId="1" xfId="0" applyNumberFormat="1" applyFont="1" applyFill="1" applyBorder="1" applyAlignment="1" applyProtection="1">
      <alignment horizontal="center" vertical="center"/>
      <protection hidden="1"/>
    </xf>
    <xf numFmtId="0" fontId="5" fillId="3" borderId="1" xfId="0" applyFont="1" applyFill="1" applyBorder="1" applyAlignment="1" applyProtection="1">
      <alignment horizontal="center" vertical="center" wrapText="1"/>
      <protection hidden="1"/>
    </xf>
    <xf numFmtId="7" fontId="5" fillId="3" borderId="1" xfId="0" applyNumberFormat="1" applyFont="1" applyFill="1" applyBorder="1" applyAlignment="1" applyProtection="1">
      <alignment horizontal="right" vertical="center" wrapText="1"/>
      <protection hidden="1"/>
    </xf>
    <xf numFmtId="10" fontId="6" fillId="3" borderId="1" xfId="1" applyNumberFormat="1" applyFont="1" applyFill="1" applyBorder="1" applyAlignment="1" applyProtection="1">
      <alignment horizontal="center" vertical="center" wrapText="1"/>
      <protection hidden="1"/>
    </xf>
    <xf numFmtId="10" fontId="5" fillId="3" borderId="1" xfId="1"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hidden="1"/>
    </xf>
    <xf numFmtId="0" fontId="10" fillId="0" borderId="1" xfId="0" applyFont="1" applyBorder="1" applyAlignment="1" applyProtection="1">
      <alignment vertical="center" wrapText="1"/>
      <protection hidden="1"/>
    </xf>
    <xf numFmtId="0" fontId="8" fillId="0" borderId="1" xfId="0" applyFont="1" applyBorder="1" applyAlignment="1" applyProtection="1">
      <alignment vertical="center" wrapText="1"/>
      <protection hidden="1"/>
    </xf>
    <xf numFmtId="7" fontId="8" fillId="0" borderId="1" xfId="0" applyNumberFormat="1" applyFont="1" applyBorder="1" applyAlignment="1" applyProtection="1">
      <alignment vertical="center" wrapText="1"/>
      <protection hidden="1"/>
    </xf>
    <xf numFmtId="7" fontId="8" fillId="0" borderId="1" xfId="0" applyNumberFormat="1" applyFont="1" applyBorder="1" applyAlignment="1" applyProtection="1">
      <alignment horizontal="right" vertical="center" wrapText="1"/>
      <protection hidden="1"/>
    </xf>
    <xf numFmtId="10" fontId="8" fillId="0" borderId="1" xfId="1" applyNumberFormat="1" applyFont="1" applyBorder="1" applyAlignment="1" applyProtection="1">
      <alignment horizontal="center" vertical="center" wrapText="1"/>
      <protection hidden="1"/>
    </xf>
    <xf numFmtId="10" fontId="8" fillId="0" borderId="1" xfId="1" applyNumberFormat="1" applyFont="1" applyBorder="1" applyAlignment="1" applyProtection="1">
      <alignment horizontal="center" vertical="center" wrapText="1"/>
      <protection locked="0"/>
    </xf>
    <xf numFmtId="10" fontId="5" fillId="3" borderId="1" xfId="1" applyNumberFormat="1" applyFont="1" applyFill="1" applyBorder="1" applyAlignment="1" applyProtection="1">
      <alignment horizontal="center" vertical="center" wrapText="1"/>
      <protection hidden="1"/>
    </xf>
    <xf numFmtId="0" fontId="10" fillId="4" borderId="1" xfId="0" applyFont="1" applyFill="1" applyBorder="1" applyAlignment="1" applyProtection="1">
      <alignment horizontal="center" vertical="center" wrapText="1"/>
      <protection hidden="1"/>
    </xf>
    <xf numFmtId="0" fontId="10" fillId="4" borderId="1" xfId="0" applyFont="1" applyFill="1" applyBorder="1" applyAlignment="1" applyProtection="1">
      <alignment vertical="center" wrapText="1"/>
      <protection hidden="1"/>
    </xf>
    <xf numFmtId="0" fontId="8" fillId="4" borderId="1" xfId="0" applyFont="1" applyFill="1" applyBorder="1" applyAlignment="1" applyProtection="1">
      <alignment vertical="center" wrapText="1"/>
      <protection hidden="1"/>
    </xf>
    <xf numFmtId="7" fontId="8" fillId="4" borderId="1" xfId="0" applyNumberFormat="1" applyFont="1" applyFill="1" applyBorder="1" applyAlignment="1" applyProtection="1">
      <alignment vertical="center" wrapText="1"/>
      <protection hidden="1"/>
    </xf>
    <xf numFmtId="7" fontId="8" fillId="4" borderId="1" xfId="0" applyNumberFormat="1" applyFont="1" applyFill="1" applyBorder="1" applyAlignment="1" applyProtection="1">
      <alignment horizontal="right" vertical="center" wrapText="1"/>
      <protection hidden="1"/>
    </xf>
    <xf numFmtId="10" fontId="8" fillId="4" borderId="1" xfId="1" applyNumberFormat="1" applyFont="1" applyFill="1" applyBorder="1" applyAlignment="1" applyProtection="1">
      <alignment horizontal="center" vertical="center" wrapText="1"/>
      <protection hidden="1"/>
    </xf>
    <xf numFmtId="10" fontId="8" fillId="4" borderId="1" xfId="1" applyNumberFormat="1" applyFont="1" applyFill="1" applyBorder="1" applyAlignment="1" applyProtection="1">
      <alignment horizontal="center" vertical="center" wrapText="1"/>
      <protection locked="0"/>
    </xf>
    <xf numFmtId="0" fontId="15" fillId="5" borderId="0" xfId="0" applyFont="1" applyFill="1" applyAlignment="1">
      <alignment horizontal="left" vertical="center" wrapText="1"/>
    </xf>
    <xf numFmtId="0" fontId="15" fillId="5" borderId="0" xfId="0" applyFont="1" applyFill="1" applyAlignment="1">
      <alignment horizontal="left" vertical="center"/>
    </xf>
    <xf numFmtId="0" fontId="16" fillId="4" borderId="0" xfId="0" applyFont="1" applyFill="1" applyAlignment="1">
      <alignment horizontal="left" vertical="center"/>
    </xf>
    <xf numFmtId="0" fontId="8" fillId="0" borderId="0" xfId="0" applyFont="1" applyAlignment="1">
      <alignment horizontal="left" vertical="center" wrapText="1"/>
    </xf>
    <xf numFmtId="10" fontId="8" fillId="4" borderId="1" xfId="1" applyNumberFormat="1" applyFont="1" applyFill="1" applyBorder="1" applyAlignment="1" applyProtection="1">
      <alignment horizontal="left" vertical="center" wrapText="1"/>
      <protection locked="0"/>
    </xf>
    <xf numFmtId="0" fontId="7"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wrapText="1"/>
    </xf>
    <xf numFmtId="3" fontId="8" fillId="0" borderId="0" xfId="0" applyNumberFormat="1" applyFont="1" applyAlignment="1">
      <alignment vertical="center" wrapText="1"/>
    </xf>
    <xf numFmtId="0" fontId="13" fillId="0" borderId="0" xfId="0" applyFont="1" applyAlignment="1">
      <alignment vertical="center" wrapText="1"/>
    </xf>
    <xf numFmtId="0" fontId="13" fillId="0" borderId="0" xfId="0" applyFont="1" applyAlignment="1">
      <alignment vertical="center"/>
    </xf>
    <xf numFmtId="4" fontId="8" fillId="0" borderId="0" xfId="0" applyNumberFormat="1" applyFont="1" applyAlignment="1">
      <alignment vertical="center" wrapText="1"/>
    </xf>
    <xf numFmtId="10" fontId="8" fillId="0" borderId="0" xfId="1" applyNumberFormat="1" applyFont="1" applyAlignment="1">
      <alignment vertical="center"/>
    </xf>
    <xf numFmtId="10" fontId="8" fillId="0" borderId="1" xfId="1" applyNumberFormat="1" applyFont="1" applyBorder="1" applyAlignment="1" applyProtection="1">
      <alignment horizontal="left" vertical="center" wrapText="1"/>
      <protection locked="0"/>
    </xf>
    <xf numFmtId="10" fontId="5" fillId="3" borderId="1" xfId="1" applyNumberFormat="1" applyFont="1" applyFill="1" applyBorder="1" applyAlignment="1" applyProtection="1">
      <alignment horizontal="left" vertical="center" wrapText="1"/>
      <protection locked="0"/>
    </xf>
    <xf numFmtId="10" fontId="6" fillId="3" borderId="1" xfId="1" applyNumberFormat="1" applyFont="1" applyFill="1" applyBorder="1" applyAlignment="1" applyProtection="1">
      <alignment horizontal="left" vertical="center" wrapText="1"/>
      <protection locked="0"/>
    </xf>
  </cellXfs>
  <cellStyles count="43">
    <cellStyle name="Millares [0] 2" xfId="10" xr:uid="{CF3E84FD-5355-4F3F-8AA0-9B294E057F60}"/>
    <cellStyle name="Millares [0] 2 2" xfId="28" xr:uid="{E261B7DE-57A4-4DBA-BF72-C06CC3D333C9}"/>
    <cellStyle name="Millares [0] 3" xfId="6" xr:uid="{1D29C9E5-17E3-42F4-8E03-5DC3F14F943E}"/>
    <cellStyle name="Millares 10" xfId="20" xr:uid="{2B5B42AF-BA27-4C66-B929-5551204D6023}"/>
    <cellStyle name="Millares 10 2" xfId="38" xr:uid="{97E6C093-184C-4734-A918-EFB335C879E4}"/>
    <cellStyle name="Millares 11" xfId="21" xr:uid="{679274A3-3995-4767-A936-79F0CF118700}"/>
    <cellStyle name="Millares 11 2" xfId="39" xr:uid="{D1890AAD-FC01-4B89-8320-B3E97C2E9AF5}"/>
    <cellStyle name="Millares 12" xfId="22" xr:uid="{6C4C3A99-560B-4738-B7A6-411464369A09}"/>
    <cellStyle name="Millares 12 2" xfId="40" xr:uid="{02B37594-4018-4B59-9D10-412B5463A87F}"/>
    <cellStyle name="Millares 13" xfId="23" xr:uid="{F17B3181-9064-45FC-B42F-5F0FC4C8CB72}"/>
    <cellStyle name="Millares 13 2" xfId="41" xr:uid="{B2E01FAD-824B-449B-BEC1-382D7D51A701}"/>
    <cellStyle name="Millares 2" xfId="9" xr:uid="{371E2DED-157B-4FD6-B297-1785D12D139A}"/>
    <cellStyle name="Millares 2 2" xfId="27" xr:uid="{57E7677F-A3EE-47F4-AD39-2BF49FB84428}"/>
    <cellStyle name="Millares 3" xfId="14" xr:uid="{26781627-D953-4A06-8738-56C68C67DD07}"/>
    <cellStyle name="Millares 3 2" xfId="32" xr:uid="{087BDD7C-B86B-4051-8218-71C46895B7CF}"/>
    <cellStyle name="Millares 4" xfId="17" xr:uid="{D9B200B6-3BF5-4A27-B720-1833D8697CAC}"/>
    <cellStyle name="Millares 4 2" xfId="35" xr:uid="{5A11DD44-6E9D-42C5-A664-45B6DFA60FC1}"/>
    <cellStyle name="Millares 5" xfId="16" xr:uid="{9FC2E4DF-5930-447C-B900-F79AE54834C6}"/>
    <cellStyle name="Millares 5 2" xfId="34" xr:uid="{2EF6C673-57A5-4994-834B-2505407C239A}"/>
    <cellStyle name="Millares 6" xfId="19" xr:uid="{368668B1-1BE8-4D74-850B-241E614C4911}"/>
    <cellStyle name="Millares 6 2" xfId="37" xr:uid="{9D3EF4B4-773E-4B2F-896D-4CBB2C2D27A6}"/>
    <cellStyle name="Millares 7" xfId="18" xr:uid="{622456B0-28CA-4CD0-B573-581CFAE0C51D}"/>
    <cellStyle name="Millares 7 2" xfId="36" xr:uid="{AB244E1B-B483-41E8-9824-7F94A4E8372E}"/>
    <cellStyle name="Millares 8" xfId="13" xr:uid="{93B1B9D7-FBD3-4732-A03F-CE1C19F64BC9}"/>
    <cellStyle name="Millares 8 2" xfId="31" xr:uid="{1F52EAF7-BB46-4B45-A646-F89572766566}"/>
    <cellStyle name="Millares 9" xfId="15" xr:uid="{551B4957-97F9-4F69-8751-AFB80D5D9376}"/>
    <cellStyle name="Millares 9 2" xfId="33" xr:uid="{A847A9DF-251A-48E2-850E-79575D8E7A2E}"/>
    <cellStyle name="Normal" xfId="0" builtinId="0"/>
    <cellStyle name="Normal 2" xfId="3" xr:uid="{FCB2B833-7937-4F8F-9783-8867971F2202}"/>
    <cellStyle name="Normal 2 3" xfId="4" xr:uid="{C71FD356-DD87-456E-AA24-D1118F7ECD3B}"/>
    <cellStyle name="Normal 2 8 3 4 2 3 2 2" xfId="7" xr:uid="{5B1957D6-F071-4A33-985A-2094A6886435}"/>
    <cellStyle name="Normal 2 8 3 4 2 3 2 2 2" xfId="11" xr:uid="{515D00CA-FE6D-40C7-8A3F-78F8E03EF4BF}"/>
    <cellStyle name="Normal 2 8 3 4 2 3 2 2 2 2" xfId="29" xr:uid="{E70FEF17-E04F-478A-8338-2CB875541DBD}"/>
    <cellStyle name="Normal 2 8 3 4 2 3 2 2 3" xfId="25" xr:uid="{422035B3-13A8-4188-BCD7-20895010C3D5}"/>
    <cellStyle name="Normal 2 8 3 4 2 3 2 2 4" xfId="8" xr:uid="{F1D649F6-B3E1-4082-85A6-5EA628C90B9B}"/>
    <cellStyle name="Normal 2 8 3 4 2 3 2 2 4 2" xfId="12" xr:uid="{A4B8118D-5BF6-464E-907B-745894079F2C}"/>
    <cellStyle name="Normal 2 8 3 4 2 3 2 2 4 2 2" xfId="30" xr:uid="{52FE2697-9C66-423F-B1A9-67A788272BC7}"/>
    <cellStyle name="Normal 2 8 3 4 2 3 2 2 4 3" xfId="26" xr:uid="{0CC3FCFD-20C6-4256-BD3E-F27B714C6858}"/>
    <cellStyle name="Normal 3" xfId="5" xr:uid="{AF52E813-DCE0-4029-A8FA-3781F45EE783}"/>
    <cellStyle name="Normal 4" xfId="24" xr:uid="{3FBEB0CE-CF59-4815-87B0-E6F6B91B86B6}"/>
    <cellStyle name="Normal 4 2" xfId="42" xr:uid="{3BB2F9A7-22BC-4B4D-BB97-17ADB9224015}"/>
    <cellStyle name="Normal 5" xfId="2" xr:uid="{AA0EEBEA-E774-4996-901C-A0904505210C}"/>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0</xdr:row>
      <xdr:rowOff>183286</xdr:rowOff>
    </xdr:from>
    <xdr:to>
      <xdr:col>9</xdr:col>
      <xdr:colOff>761519</xdr:colOff>
      <xdr:row>3</xdr:row>
      <xdr:rowOff>75825</xdr:rowOff>
    </xdr:to>
    <xdr:pic>
      <xdr:nvPicPr>
        <xdr:cNvPr id="3" name="Imagen 2">
          <a:extLst>
            <a:ext uri="{FF2B5EF4-FFF2-40B4-BE49-F238E27FC236}">
              <a16:creationId xmlns:a16="http://schemas.microsoft.com/office/drawing/2014/main" id="{D2284F98-1042-4538-A0E5-E552329376B0}"/>
            </a:ext>
          </a:extLst>
        </xdr:cNvPr>
        <xdr:cNvPicPr>
          <a:picLocks noChangeAspect="1"/>
        </xdr:cNvPicPr>
      </xdr:nvPicPr>
      <xdr:blipFill>
        <a:blip xmlns:r="http://schemas.openxmlformats.org/officeDocument/2006/relationships" r:embed="rId1"/>
        <a:stretch>
          <a:fillRect/>
        </a:stretch>
      </xdr:blipFill>
      <xdr:spPr>
        <a:xfrm>
          <a:off x="19086286" y="183286"/>
          <a:ext cx="2974947" cy="99320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A3FCA-CCC8-49CE-846C-AA2385533200}">
  <dimension ref="A1:K91"/>
  <sheetViews>
    <sheetView showGridLines="0" tabSelected="1" zoomScale="63" zoomScaleNormal="90" workbookViewId="0">
      <pane xSplit="3" ySplit="6" topLeftCell="E9" activePane="bottomRight" state="frozen"/>
      <selection pane="topRight" activeCell="D1" sqref="D1"/>
      <selection pane="bottomLeft" activeCell="A7" sqref="A7"/>
      <selection pane="bottomRight" activeCell="J6" sqref="J6"/>
    </sheetView>
  </sheetViews>
  <sheetFormatPr baseColWidth="10" defaultColWidth="11.44140625" defaultRowHeight="13.8" outlineLevelRow="1" x14ac:dyDescent="0.3"/>
  <cols>
    <col min="1" max="1" width="3.44140625" style="2" customWidth="1"/>
    <col min="2" max="2" width="13.44140625" style="38" customWidth="1"/>
    <col min="3" max="3" width="39.44140625" style="39" customWidth="1"/>
    <col min="4" max="4" width="72" style="39" customWidth="1"/>
    <col min="5" max="6" width="24.21875" style="39" bestFit="1" customWidth="1"/>
    <col min="7" max="7" width="21.44140625" style="39" bestFit="1" customWidth="1"/>
    <col min="8" max="8" width="15.44140625" style="37" customWidth="1"/>
    <col min="9" max="9" width="32.21875" style="37" customWidth="1"/>
    <col min="10" max="10" width="60.33203125" style="37" customWidth="1"/>
    <col min="11" max="11" width="96.33203125" style="37" customWidth="1"/>
    <col min="12" max="16384" width="11.44140625" style="2"/>
  </cols>
  <sheetData>
    <row r="1" spans="1:11" s="1" customFormat="1" ht="15.6" x14ac:dyDescent="0.3">
      <c r="B1" s="35"/>
      <c r="C1" s="36"/>
      <c r="D1" s="36"/>
      <c r="E1" s="36"/>
      <c r="F1" s="36"/>
      <c r="G1" s="36"/>
      <c r="H1" s="36"/>
      <c r="I1" s="36"/>
      <c r="J1" s="36"/>
      <c r="K1" s="36"/>
    </row>
    <row r="2" spans="1:11" s="1" customFormat="1" ht="35.549999999999997" customHeight="1" x14ac:dyDescent="0.3">
      <c r="A2" s="2"/>
      <c r="B2" s="30" t="s">
        <v>249</v>
      </c>
      <c r="C2" s="31"/>
      <c r="D2" s="31"/>
      <c r="E2" s="31"/>
      <c r="F2" s="31"/>
      <c r="G2" s="31"/>
      <c r="H2" s="31"/>
      <c r="I2" s="36"/>
      <c r="J2" s="36"/>
      <c r="K2" s="36"/>
    </row>
    <row r="3" spans="1:11" ht="36" customHeight="1" x14ac:dyDescent="0.3">
      <c r="B3" s="32" t="s">
        <v>178</v>
      </c>
      <c r="C3" s="32"/>
      <c r="D3" s="32"/>
      <c r="E3" s="32"/>
      <c r="F3" s="32"/>
      <c r="G3" s="32"/>
      <c r="H3" s="32"/>
    </row>
    <row r="4" spans="1:11" ht="10.199999999999999" customHeight="1" x14ac:dyDescent="0.3">
      <c r="B4" s="3"/>
      <c r="C4" s="4"/>
      <c r="D4" s="4"/>
      <c r="E4" s="5"/>
      <c r="F4" s="5"/>
      <c r="G4" s="5"/>
    </row>
    <row r="5" spans="1:11" ht="43.5" customHeight="1" x14ac:dyDescent="0.3">
      <c r="B5" s="7" t="s">
        <v>0</v>
      </c>
      <c r="C5" s="8" t="s">
        <v>1</v>
      </c>
      <c r="D5" s="8" t="s">
        <v>2</v>
      </c>
      <c r="E5" s="8" t="s">
        <v>240</v>
      </c>
      <c r="F5" s="8" t="s">
        <v>245</v>
      </c>
      <c r="G5" s="8" t="s">
        <v>3</v>
      </c>
      <c r="H5" s="8" t="s">
        <v>4</v>
      </c>
      <c r="I5" s="9" t="s">
        <v>248</v>
      </c>
      <c r="J5" s="9" t="s">
        <v>195</v>
      </c>
      <c r="K5" s="9" t="s">
        <v>247</v>
      </c>
    </row>
    <row r="6" spans="1:11" ht="102" customHeight="1" x14ac:dyDescent="0.3">
      <c r="B6" s="10" t="s">
        <v>5</v>
      </c>
      <c r="C6" s="11" t="s">
        <v>6</v>
      </c>
      <c r="D6" s="11"/>
      <c r="E6" s="12">
        <f>SUM(E7:E24)</f>
        <v>3557257805.8800001</v>
      </c>
      <c r="F6" s="12">
        <f>SUM(F7:F24)</f>
        <v>3557281104.9199996</v>
      </c>
      <c r="G6" s="12">
        <f>+F6-E6</f>
        <v>23299.039999485016</v>
      </c>
      <c r="H6" s="13">
        <f>+F6/E6-1</f>
        <v>6.5497192700547657E-6</v>
      </c>
      <c r="I6" s="12">
        <f>SUM(I7:I24)</f>
        <v>3557281104.9199996</v>
      </c>
      <c r="J6" s="46" t="s">
        <v>261</v>
      </c>
      <c r="K6" s="47" t="s">
        <v>252</v>
      </c>
    </row>
    <row r="7" spans="1:11" ht="103.2" customHeight="1" outlineLevel="1" x14ac:dyDescent="0.3">
      <c r="B7" s="15" t="s">
        <v>7</v>
      </c>
      <c r="C7" s="16" t="s">
        <v>8</v>
      </c>
      <c r="D7" s="17" t="s">
        <v>243</v>
      </c>
      <c r="E7" s="18">
        <v>2165523606.8400002</v>
      </c>
      <c r="F7" s="18">
        <v>2183881749.8799996</v>
      </c>
      <c r="G7" s="19">
        <f>+F7-E7</f>
        <v>18358143.039999485</v>
      </c>
      <c r="H7" s="20">
        <f>+F7/E7-1</f>
        <v>8.4774615164728839E-3</v>
      </c>
      <c r="I7" s="18">
        <v>2183881749.8799996</v>
      </c>
      <c r="J7" s="45"/>
      <c r="K7" s="45"/>
    </row>
    <row r="8" spans="1:11" ht="72.599999999999994" customHeight="1" outlineLevel="1" x14ac:dyDescent="0.3">
      <c r="B8" s="23" t="s">
        <v>9</v>
      </c>
      <c r="C8" s="24" t="s">
        <v>10</v>
      </c>
      <c r="D8" s="25" t="s">
        <v>11</v>
      </c>
      <c r="E8" s="26">
        <v>2500000</v>
      </c>
      <c r="F8" s="26">
        <v>3000000</v>
      </c>
      <c r="G8" s="27">
        <f t="shared" ref="G8:G70" si="0">+F8-E8</f>
        <v>500000</v>
      </c>
      <c r="H8" s="28">
        <f t="shared" ref="H8:H71" si="1">+F8/E8-1</f>
        <v>0.19999999999999996</v>
      </c>
      <c r="I8" s="26">
        <v>3000000</v>
      </c>
      <c r="J8" s="29"/>
      <c r="K8" s="29"/>
    </row>
    <row r="9" spans="1:11" ht="63.6" customHeight="1" outlineLevel="1" x14ac:dyDescent="0.3">
      <c r="B9" s="15" t="s">
        <v>12</v>
      </c>
      <c r="C9" s="16" t="s">
        <v>13</v>
      </c>
      <c r="D9" s="17" t="s">
        <v>14</v>
      </c>
      <c r="E9" s="18">
        <v>20000000</v>
      </c>
      <c r="F9" s="18">
        <v>20000000</v>
      </c>
      <c r="G9" s="19">
        <f t="shared" si="0"/>
        <v>0</v>
      </c>
      <c r="H9" s="20">
        <f t="shared" si="1"/>
        <v>0</v>
      </c>
      <c r="I9" s="18">
        <v>20000000</v>
      </c>
      <c r="J9" s="21"/>
      <c r="K9" s="21"/>
    </row>
    <row r="10" spans="1:11" ht="99" customHeight="1" outlineLevel="1" x14ac:dyDescent="0.3">
      <c r="B10" s="23" t="s">
        <v>15</v>
      </c>
      <c r="C10" s="24" t="s">
        <v>16</v>
      </c>
      <c r="D10" s="25" t="s">
        <v>17</v>
      </c>
      <c r="E10" s="26">
        <v>0</v>
      </c>
      <c r="F10" s="26">
        <v>0</v>
      </c>
      <c r="G10" s="27">
        <f t="shared" si="0"/>
        <v>0</v>
      </c>
      <c r="H10" s="28">
        <v>0</v>
      </c>
      <c r="I10" s="26">
        <v>0</v>
      </c>
      <c r="J10" s="29"/>
      <c r="K10" s="29"/>
    </row>
    <row r="11" spans="1:11" ht="46.95" customHeight="1" outlineLevel="1" x14ac:dyDescent="0.3">
      <c r="B11" s="15" t="s">
        <v>18</v>
      </c>
      <c r="C11" s="16" t="s">
        <v>19</v>
      </c>
      <c r="D11" s="17" t="s">
        <v>196</v>
      </c>
      <c r="E11" s="18">
        <v>79531449</v>
      </c>
      <c r="F11" s="18">
        <v>66688615</v>
      </c>
      <c r="G11" s="19">
        <f t="shared" si="0"/>
        <v>-12842834</v>
      </c>
      <c r="H11" s="20">
        <f t="shared" si="1"/>
        <v>-0.16148120223485429</v>
      </c>
      <c r="I11" s="18">
        <v>66688615</v>
      </c>
      <c r="J11" s="21"/>
      <c r="K11" s="21"/>
    </row>
    <row r="12" spans="1:11" ht="40.049999999999997" customHeight="1" outlineLevel="1" x14ac:dyDescent="0.3">
      <c r="B12" s="23" t="s">
        <v>20</v>
      </c>
      <c r="C12" s="24" t="s">
        <v>21</v>
      </c>
      <c r="D12" s="25" t="s">
        <v>197</v>
      </c>
      <c r="E12" s="26">
        <v>35871507</v>
      </c>
      <c r="F12" s="26">
        <v>32871507</v>
      </c>
      <c r="G12" s="27">
        <f t="shared" si="0"/>
        <v>-3000000</v>
      </c>
      <c r="H12" s="28">
        <f t="shared" si="1"/>
        <v>-8.3631836264921877E-2</v>
      </c>
      <c r="I12" s="26">
        <v>32871507</v>
      </c>
      <c r="J12" s="29"/>
      <c r="K12" s="29"/>
    </row>
    <row r="13" spans="1:11" ht="41.4" outlineLevel="1" x14ac:dyDescent="0.3">
      <c r="B13" s="15" t="s">
        <v>22</v>
      </c>
      <c r="C13" s="16" t="s">
        <v>23</v>
      </c>
      <c r="D13" s="17" t="s">
        <v>198</v>
      </c>
      <c r="E13" s="18">
        <v>210998020.08000001</v>
      </c>
      <c r="F13" s="18">
        <v>210999403.08000001</v>
      </c>
      <c r="G13" s="19">
        <f t="shared" si="0"/>
        <v>1383</v>
      </c>
      <c r="H13" s="20">
        <f t="shared" si="1"/>
        <v>6.5545638745501122E-6</v>
      </c>
      <c r="I13" s="18">
        <v>210999403.08000001</v>
      </c>
      <c r="J13" s="21"/>
      <c r="K13" s="21"/>
    </row>
    <row r="14" spans="1:11" ht="64.05" customHeight="1" outlineLevel="1" x14ac:dyDescent="0.3">
      <c r="B14" s="23" t="s">
        <v>24</v>
      </c>
      <c r="C14" s="24" t="s">
        <v>25</v>
      </c>
      <c r="D14" s="25" t="s">
        <v>199</v>
      </c>
      <c r="E14" s="26">
        <v>194695488.96000001</v>
      </c>
      <c r="F14" s="26">
        <v>194696764.08000001</v>
      </c>
      <c r="G14" s="27">
        <f t="shared" si="0"/>
        <v>1275.1200000047684</v>
      </c>
      <c r="H14" s="28">
        <f t="shared" si="1"/>
        <v>6.5493042844533278E-6</v>
      </c>
      <c r="I14" s="26">
        <v>194696764.08000001</v>
      </c>
      <c r="J14" s="29"/>
      <c r="K14" s="29"/>
    </row>
    <row r="15" spans="1:11" ht="64.05" customHeight="1" outlineLevel="1" x14ac:dyDescent="0.3">
      <c r="B15" s="15" t="s">
        <v>26</v>
      </c>
      <c r="C15" s="16" t="s">
        <v>27</v>
      </c>
      <c r="D15" s="17" t="s">
        <v>200</v>
      </c>
      <c r="E15" s="18">
        <v>33854160</v>
      </c>
      <c r="F15" s="18">
        <v>30854161</v>
      </c>
      <c r="G15" s="19">
        <f t="shared" si="0"/>
        <v>-2999999</v>
      </c>
      <c r="H15" s="20">
        <f t="shared" si="1"/>
        <v>-8.8615372527334868E-2</v>
      </c>
      <c r="I15" s="18">
        <v>30854161</v>
      </c>
      <c r="J15" s="21"/>
      <c r="K15" s="21"/>
    </row>
    <row r="16" spans="1:11" ht="120.6" customHeight="1" outlineLevel="1" x14ac:dyDescent="0.3">
      <c r="B16" s="23" t="s">
        <v>28</v>
      </c>
      <c r="C16" s="24" t="s">
        <v>29</v>
      </c>
      <c r="D16" s="25" t="s">
        <v>30</v>
      </c>
      <c r="E16" s="26">
        <v>234207801.96000001</v>
      </c>
      <c r="F16" s="26">
        <v>234209336.03999999</v>
      </c>
      <c r="G16" s="27">
        <f t="shared" si="0"/>
        <v>1534.0799999833107</v>
      </c>
      <c r="H16" s="28">
        <f t="shared" si="1"/>
        <v>6.5500806853968641E-6</v>
      </c>
      <c r="I16" s="26">
        <v>234209336.03999999</v>
      </c>
      <c r="J16" s="29"/>
      <c r="K16" s="29"/>
    </row>
    <row r="17" spans="2:11" ht="64.2" customHeight="1" outlineLevel="1" x14ac:dyDescent="0.3">
      <c r="B17" s="15" t="s">
        <v>31</v>
      </c>
      <c r="C17" s="16" t="s">
        <v>32</v>
      </c>
      <c r="D17" s="17" t="s">
        <v>201</v>
      </c>
      <c r="E17" s="18">
        <v>12659883.960000001</v>
      </c>
      <c r="F17" s="18">
        <v>12659966.039999999</v>
      </c>
      <c r="G17" s="19">
        <f t="shared" si="0"/>
        <v>82.079999998211861</v>
      </c>
      <c r="H17" s="20">
        <f t="shared" si="1"/>
        <v>6.4834717488082561E-6</v>
      </c>
      <c r="I17" s="18">
        <v>12659966.039999999</v>
      </c>
      <c r="J17" s="21"/>
      <c r="K17" s="21"/>
    </row>
    <row r="18" spans="2:11" ht="48" customHeight="1" outlineLevel="1" x14ac:dyDescent="0.3">
      <c r="B18" s="23" t="s">
        <v>33</v>
      </c>
      <c r="C18" s="24" t="s">
        <v>34</v>
      </c>
      <c r="D18" s="25" t="s">
        <v>202</v>
      </c>
      <c r="E18" s="26">
        <v>37979646.119999997</v>
      </c>
      <c r="F18" s="26">
        <v>37979894.039999999</v>
      </c>
      <c r="G18" s="27">
        <f t="shared" si="0"/>
        <v>247.92000000178814</v>
      </c>
      <c r="H18" s="28">
        <f t="shared" si="1"/>
        <v>6.527706951642287E-6</v>
      </c>
      <c r="I18" s="26">
        <v>37979894.039999999</v>
      </c>
      <c r="J18" s="29"/>
      <c r="K18" s="29"/>
    </row>
    <row r="19" spans="2:11" ht="46.2" customHeight="1" outlineLevel="1" x14ac:dyDescent="0.3">
      <c r="B19" s="15" t="s">
        <v>35</v>
      </c>
      <c r="C19" s="16" t="s">
        <v>36</v>
      </c>
      <c r="D19" s="17" t="s">
        <v>203</v>
      </c>
      <c r="E19" s="18">
        <v>126598812.95999999</v>
      </c>
      <c r="F19" s="18">
        <v>126599642.99999999</v>
      </c>
      <c r="G19" s="19">
        <f t="shared" si="0"/>
        <v>830.03999999165535</v>
      </c>
      <c r="H19" s="20">
        <f t="shared" si="1"/>
        <v>6.5564595794764813E-6</v>
      </c>
      <c r="I19" s="18">
        <v>126599642.99999999</v>
      </c>
      <c r="J19" s="21"/>
      <c r="K19" s="21"/>
    </row>
    <row r="20" spans="2:11" ht="70.2" customHeight="1" outlineLevel="1" x14ac:dyDescent="0.3">
      <c r="B20" s="23" t="s">
        <v>37</v>
      </c>
      <c r="C20" s="24" t="s">
        <v>38</v>
      </c>
      <c r="D20" s="25" t="s">
        <v>204</v>
      </c>
      <c r="E20" s="26">
        <v>12659883.960000001</v>
      </c>
      <c r="F20" s="26">
        <v>12659966.039999999</v>
      </c>
      <c r="G20" s="27">
        <f t="shared" si="0"/>
        <v>82.079999998211861</v>
      </c>
      <c r="H20" s="28">
        <f t="shared" si="1"/>
        <v>6.4834717488082561E-6</v>
      </c>
      <c r="I20" s="26">
        <v>12659966.039999999</v>
      </c>
      <c r="J20" s="29"/>
      <c r="K20" s="29"/>
    </row>
    <row r="21" spans="2:11" ht="66.599999999999994" customHeight="1" outlineLevel="1" x14ac:dyDescent="0.3">
      <c r="B21" s="15" t="s">
        <v>39</v>
      </c>
      <c r="C21" s="16" t="s">
        <v>40</v>
      </c>
      <c r="D21" s="17" t="s">
        <v>205</v>
      </c>
      <c r="E21" s="18">
        <v>141284275.08000001</v>
      </c>
      <c r="F21" s="18">
        <v>141285199.91999999</v>
      </c>
      <c r="G21" s="19">
        <f t="shared" si="0"/>
        <v>924.83999997377396</v>
      </c>
      <c r="H21" s="20">
        <f t="shared" si="1"/>
        <v>6.5459514122512275E-6</v>
      </c>
      <c r="I21" s="18">
        <v>141285199.91999999</v>
      </c>
      <c r="J21" s="21"/>
      <c r="K21" s="21"/>
    </row>
    <row r="22" spans="2:11" ht="98.4" customHeight="1" outlineLevel="1" x14ac:dyDescent="0.3">
      <c r="B22" s="23" t="s">
        <v>41</v>
      </c>
      <c r="C22" s="24" t="s">
        <v>42</v>
      </c>
      <c r="D22" s="25" t="s">
        <v>206</v>
      </c>
      <c r="E22" s="26">
        <v>75959289.959999993</v>
      </c>
      <c r="F22" s="26">
        <v>75959786.879999995</v>
      </c>
      <c r="G22" s="27">
        <f t="shared" si="0"/>
        <v>496.92000000178814</v>
      </c>
      <c r="H22" s="28">
        <f t="shared" si="1"/>
        <v>6.5419252899268088E-6</v>
      </c>
      <c r="I22" s="26">
        <v>75959786.879999995</v>
      </c>
      <c r="J22" s="29"/>
      <c r="K22" s="29"/>
    </row>
    <row r="23" spans="2:11" ht="85.2" customHeight="1" outlineLevel="1" x14ac:dyDescent="0.3">
      <c r="B23" s="15" t="s">
        <v>43</v>
      </c>
      <c r="C23" s="16" t="s">
        <v>44</v>
      </c>
      <c r="D23" s="17" t="s">
        <v>207</v>
      </c>
      <c r="E23" s="18">
        <v>37979646.119999997</v>
      </c>
      <c r="F23" s="18">
        <v>37979894.039999999</v>
      </c>
      <c r="G23" s="19">
        <f t="shared" si="0"/>
        <v>247.92000000178814</v>
      </c>
      <c r="H23" s="20">
        <f t="shared" si="1"/>
        <v>6.527706951642287E-6</v>
      </c>
      <c r="I23" s="18">
        <v>37979894.039999999</v>
      </c>
      <c r="J23" s="21"/>
      <c r="K23" s="21"/>
    </row>
    <row r="24" spans="2:11" ht="69" customHeight="1" outlineLevel="1" x14ac:dyDescent="0.3">
      <c r="B24" s="23" t="s">
        <v>45</v>
      </c>
      <c r="C24" s="24" t="s">
        <v>46</v>
      </c>
      <c r="D24" s="25" t="s">
        <v>208</v>
      </c>
      <c r="E24" s="26">
        <v>134954333.88</v>
      </c>
      <c r="F24" s="26">
        <v>134955218.88</v>
      </c>
      <c r="G24" s="27">
        <f t="shared" si="0"/>
        <v>885</v>
      </c>
      <c r="H24" s="28">
        <f t="shared" si="1"/>
        <v>6.5577738377342598E-6</v>
      </c>
      <c r="I24" s="26">
        <v>134955218.88</v>
      </c>
      <c r="J24" s="29"/>
      <c r="K24" s="29"/>
    </row>
    <row r="25" spans="2:11" ht="159" customHeight="1" x14ac:dyDescent="0.3">
      <c r="B25" s="10">
        <v>1</v>
      </c>
      <c r="C25" s="11" t="s">
        <v>47</v>
      </c>
      <c r="D25" s="11"/>
      <c r="E25" s="12">
        <f>SUM(E26:E54)</f>
        <v>2449737064.1500001</v>
      </c>
      <c r="F25" s="12">
        <f>SUM(F26:F54)</f>
        <v>2672502472.4377699</v>
      </c>
      <c r="G25" s="12">
        <f t="shared" si="0"/>
        <v>222765408.28776979</v>
      </c>
      <c r="H25" s="13">
        <f t="shared" si="1"/>
        <v>9.0934415594134066E-2</v>
      </c>
      <c r="I25" s="12">
        <f>SUM(I26:I54)</f>
        <v>2672502472.4377699</v>
      </c>
      <c r="J25" s="47" t="s">
        <v>260</v>
      </c>
      <c r="K25" s="47" t="s">
        <v>253</v>
      </c>
    </row>
    <row r="26" spans="2:11" ht="38.549999999999997" customHeight="1" outlineLevel="1" x14ac:dyDescent="0.3">
      <c r="B26" s="15" t="s">
        <v>242</v>
      </c>
      <c r="C26" s="16" t="s">
        <v>48</v>
      </c>
      <c r="D26" s="17" t="s">
        <v>209</v>
      </c>
      <c r="E26" s="18">
        <v>4500000</v>
      </c>
      <c r="F26" s="18">
        <v>4500000</v>
      </c>
      <c r="G26" s="19">
        <f t="shared" si="0"/>
        <v>0</v>
      </c>
      <c r="H26" s="20">
        <v>1</v>
      </c>
      <c r="I26" s="18">
        <v>4500000</v>
      </c>
      <c r="J26" s="21"/>
      <c r="K26" s="21"/>
    </row>
    <row r="27" spans="2:11" ht="55.5" customHeight="1" outlineLevel="1" x14ac:dyDescent="0.3">
      <c r="B27" s="23" t="s">
        <v>49</v>
      </c>
      <c r="C27" s="24" t="s">
        <v>50</v>
      </c>
      <c r="D27" s="25" t="s">
        <v>213</v>
      </c>
      <c r="E27" s="26">
        <v>60000</v>
      </c>
      <c r="F27" s="26">
        <v>60000</v>
      </c>
      <c r="G27" s="27">
        <f t="shared" si="0"/>
        <v>0</v>
      </c>
      <c r="H27" s="28">
        <f t="shared" si="1"/>
        <v>0</v>
      </c>
      <c r="I27" s="26">
        <v>60000</v>
      </c>
      <c r="J27" s="29"/>
      <c r="K27" s="29"/>
    </row>
    <row r="28" spans="2:11" ht="54.45" customHeight="1" outlineLevel="1" x14ac:dyDescent="0.3">
      <c r="B28" s="15" t="s">
        <v>51</v>
      </c>
      <c r="C28" s="16" t="s">
        <v>216</v>
      </c>
      <c r="D28" s="17" t="s">
        <v>52</v>
      </c>
      <c r="E28" s="18">
        <v>3976000</v>
      </c>
      <c r="F28" s="18">
        <v>3440000</v>
      </c>
      <c r="G28" s="19">
        <f t="shared" si="0"/>
        <v>-536000</v>
      </c>
      <c r="H28" s="20">
        <f t="shared" si="1"/>
        <v>-0.13480885311871227</v>
      </c>
      <c r="I28" s="18">
        <v>3440000</v>
      </c>
      <c r="J28" s="21"/>
      <c r="K28" s="21"/>
    </row>
    <row r="29" spans="2:11" ht="60" customHeight="1" outlineLevel="1" x14ac:dyDescent="0.3">
      <c r="B29" s="23" t="s">
        <v>179</v>
      </c>
      <c r="C29" s="24" t="s">
        <v>217</v>
      </c>
      <c r="D29" s="25" t="s">
        <v>221</v>
      </c>
      <c r="E29" s="26">
        <v>0</v>
      </c>
      <c r="F29" s="26">
        <v>0</v>
      </c>
      <c r="G29" s="27">
        <f t="shared" si="0"/>
        <v>0</v>
      </c>
      <c r="H29" s="28">
        <v>0</v>
      </c>
      <c r="I29" s="26">
        <v>0</v>
      </c>
      <c r="J29" s="29"/>
      <c r="K29" s="29"/>
    </row>
    <row r="30" spans="2:11" ht="109.2" customHeight="1" outlineLevel="1" x14ac:dyDescent="0.3">
      <c r="B30" s="15" t="s">
        <v>53</v>
      </c>
      <c r="C30" s="16" t="s">
        <v>54</v>
      </c>
      <c r="D30" s="17" t="s">
        <v>55</v>
      </c>
      <c r="E30" s="18">
        <v>121600000</v>
      </c>
      <c r="F30" s="18">
        <v>185000000</v>
      </c>
      <c r="G30" s="19">
        <f t="shared" si="0"/>
        <v>63400000</v>
      </c>
      <c r="H30" s="20">
        <f t="shared" si="1"/>
        <v>0.52138157894736836</v>
      </c>
      <c r="I30" s="18">
        <v>185000000</v>
      </c>
      <c r="J30" s="21"/>
      <c r="K30" s="21"/>
    </row>
    <row r="31" spans="2:11" ht="164.4" customHeight="1" outlineLevel="1" x14ac:dyDescent="0.3">
      <c r="B31" s="23" t="s">
        <v>194</v>
      </c>
      <c r="C31" s="24" t="s">
        <v>56</v>
      </c>
      <c r="D31" s="25" t="s">
        <v>214</v>
      </c>
      <c r="E31" s="26">
        <v>3000000</v>
      </c>
      <c r="F31" s="26">
        <v>0</v>
      </c>
      <c r="G31" s="27">
        <f t="shared" ref="G31:G54" si="2">+F31-E31</f>
        <v>-3000000</v>
      </c>
      <c r="H31" s="28">
        <f t="shared" ref="H31:H54" si="3">+F31/E31-1</f>
        <v>-1</v>
      </c>
      <c r="I31" s="26">
        <v>0</v>
      </c>
      <c r="J31" s="29"/>
      <c r="K31" s="29"/>
    </row>
    <row r="32" spans="2:11" ht="72" customHeight="1" outlineLevel="1" x14ac:dyDescent="0.3">
      <c r="B32" s="15" t="s">
        <v>180</v>
      </c>
      <c r="C32" s="16" t="s">
        <v>181</v>
      </c>
      <c r="D32" s="17" t="s">
        <v>222</v>
      </c>
      <c r="E32" s="18">
        <v>1300000</v>
      </c>
      <c r="F32" s="18">
        <v>6000000</v>
      </c>
      <c r="G32" s="19">
        <f t="shared" si="2"/>
        <v>4700000</v>
      </c>
      <c r="H32" s="20">
        <f t="shared" si="3"/>
        <v>3.615384615384615</v>
      </c>
      <c r="I32" s="18">
        <v>6000000</v>
      </c>
      <c r="J32" s="21"/>
      <c r="K32" s="21"/>
    </row>
    <row r="33" spans="2:11" ht="54.45" customHeight="1" outlineLevel="1" x14ac:dyDescent="0.3">
      <c r="B33" s="23" t="s">
        <v>57</v>
      </c>
      <c r="C33" s="24" t="s">
        <v>58</v>
      </c>
      <c r="D33" s="25" t="s">
        <v>59</v>
      </c>
      <c r="E33" s="26">
        <v>64893000</v>
      </c>
      <c r="F33" s="26">
        <v>82950000</v>
      </c>
      <c r="G33" s="27">
        <f t="shared" si="2"/>
        <v>18057000</v>
      </c>
      <c r="H33" s="28">
        <f t="shared" si="3"/>
        <v>0.27825805556839711</v>
      </c>
      <c r="I33" s="26">
        <v>82950000</v>
      </c>
      <c r="J33" s="29"/>
      <c r="K33" s="29"/>
    </row>
    <row r="34" spans="2:11" ht="57" customHeight="1" outlineLevel="1" x14ac:dyDescent="0.3">
      <c r="B34" s="15" t="s">
        <v>60</v>
      </c>
      <c r="C34" s="16" t="s">
        <v>61</v>
      </c>
      <c r="D34" s="17" t="s">
        <v>210</v>
      </c>
      <c r="E34" s="18">
        <v>1000000</v>
      </c>
      <c r="F34" s="18">
        <v>650000</v>
      </c>
      <c r="G34" s="19">
        <f t="shared" si="2"/>
        <v>-350000</v>
      </c>
      <c r="H34" s="20">
        <f t="shared" si="3"/>
        <v>-0.35</v>
      </c>
      <c r="I34" s="18">
        <v>650000</v>
      </c>
      <c r="J34" s="21"/>
      <c r="K34" s="21"/>
    </row>
    <row r="35" spans="2:11" ht="37.950000000000003" customHeight="1" outlineLevel="1" x14ac:dyDescent="0.3">
      <c r="B35" s="23" t="s">
        <v>182</v>
      </c>
      <c r="C35" s="24" t="s">
        <v>183</v>
      </c>
      <c r="D35" s="25" t="s">
        <v>223</v>
      </c>
      <c r="E35" s="26">
        <v>25000000</v>
      </c>
      <c r="F35" s="26">
        <v>25000000</v>
      </c>
      <c r="G35" s="27">
        <f t="shared" si="2"/>
        <v>0</v>
      </c>
      <c r="H35" s="28">
        <f t="shared" si="3"/>
        <v>0</v>
      </c>
      <c r="I35" s="26">
        <v>25000000</v>
      </c>
      <c r="J35" s="29"/>
      <c r="K35" s="29"/>
    </row>
    <row r="36" spans="2:11" ht="58.8" customHeight="1" outlineLevel="1" x14ac:dyDescent="0.3">
      <c r="B36" s="15" t="s">
        <v>62</v>
      </c>
      <c r="C36" s="16" t="s">
        <v>63</v>
      </c>
      <c r="D36" s="17" t="s">
        <v>64</v>
      </c>
      <c r="E36" s="18">
        <f>194000000-50000000</f>
        <v>144000000</v>
      </c>
      <c r="F36" s="18">
        <v>260500000</v>
      </c>
      <c r="G36" s="19">
        <f t="shared" si="2"/>
        <v>116500000</v>
      </c>
      <c r="H36" s="20">
        <f t="shared" si="3"/>
        <v>0.80902777777777768</v>
      </c>
      <c r="I36" s="18">
        <v>260500000</v>
      </c>
      <c r="J36" s="21"/>
      <c r="K36" s="21"/>
    </row>
    <row r="37" spans="2:11" ht="34.950000000000003" customHeight="1" outlineLevel="1" x14ac:dyDescent="0.3">
      <c r="B37" s="23" t="s">
        <v>62</v>
      </c>
      <c r="C37" s="24" t="s">
        <v>65</v>
      </c>
      <c r="D37" s="25" t="s">
        <v>224</v>
      </c>
      <c r="E37" s="26">
        <v>463085529</v>
      </c>
      <c r="F37" s="26">
        <v>471516747.906268</v>
      </c>
      <c r="G37" s="27">
        <f t="shared" si="2"/>
        <v>8431218.9062680006</v>
      </c>
      <c r="H37" s="28">
        <f t="shared" si="3"/>
        <v>1.8206612770808484E-2</v>
      </c>
      <c r="I37" s="26">
        <v>471516747.906268</v>
      </c>
      <c r="J37" s="29"/>
      <c r="K37" s="29"/>
    </row>
    <row r="38" spans="2:11" ht="57.6" customHeight="1" outlineLevel="1" x14ac:dyDescent="0.3">
      <c r="B38" s="15" t="s">
        <v>66</v>
      </c>
      <c r="C38" s="16" t="s">
        <v>67</v>
      </c>
      <c r="D38" s="17" t="s">
        <v>68</v>
      </c>
      <c r="E38" s="18">
        <v>873899456.73000002</v>
      </c>
      <c r="F38" s="18">
        <v>908561692.59452605</v>
      </c>
      <c r="G38" s="19">
        <f t="shared" si="2"/>
        <v>34662235.864526033</v>
      </c>
      <c r="H38" s="20">
        <f t="shared" si="3"/>
        <v>3.9663871624576741E-2</v>
      </c>
      <c r="I38" s="18">
        <v>908561692.59452605</v>
      </c>
      <c r="J38" s="21"/>
      <c r="K38" s="21"/>
    </row>
    <row r="39" spans="2:11" ht="60.6" customHeight="1" outlineLevel="1" x14ac:dyDescent="0.3">
      <c r="B39" s="23" t="s">
        <v>69</v>
      </c>
      <c r="C39" s="24" t="s">
        <v>70</v>
      </c>
      <c r="D39" s="25" t="s">
        <v>71</v>
      </c>
      <c r="E39" s="26">
        <v>603077393.41999996</v>
      </c>
      <c r="F39" s="26">
        <v>563884531.93697596</v>
      </c>
      <c r="G39" s="27">
        <f t="shared" si="2"/>
        <v>-39192861.483024001</v>
      </c>
      <c r="H39" s="28">
        <f t="shared" si="3"/>
        <v>-6.4988112488787997E-2</v>
      </c>
      <c r="I39" s="26">
        <v>563884531.93697596</v>
      </c>
      <c r="J39" s="29"/>
      <c r="K39" s="29"/>
    </row>
    <row r="40" spans="2:11" ht="126" customHeight="1" outlineLevel="1" x14ac:dyDescent="0.3">
      <c r="B40" s="15" t="s">
        <v>72</v>
      </c>
      <c r="C40" s="16" t="s">
        <v>73</v>
      </c>
      <c r="D40" s="17" t="s">
        <v>225</v>
      </c>
      <c r="E40" s="18">
        <v>60000</v>
      </c>
      <c r="F40" s="18">
        <v>60000</v>
      </c>
      <c r="G40" s="19">
        <f t="shared" si="2"/>
        <v>0</v>
      </c>
      <c r="H40" s="20">
        <f t="shared" si="3"/>
        <v>0</v>
      </c>
      <c r="I40" s="18">
        <v>60000</v>
      </c>
      <c r="J40" s="21"/>
      <c r="K40" s="21"/>
    </row>
    <row r="41" spans="2:11" ht="142.19999999999999" customHeight="1" outlineLevel="1" x14ac:dyDescent="0.3">
      <c r="B41" s="23" t="s">
        <v>74</v>
      </c>
      <c r="C41" s="24" t="s">
        <v>75</v>
      </c>
      <c r="D41" s="25" t="s">
        <v>76</v>
      </c>
      <c r="E41" s="26">
        <v>1100000</v>
      </c>
      <c r="F41" s="26">
        <v>1000000</v>
      </c>
      <c r="G41" s="27">
        <f t="shared" si="2"/>
        <v>-100000</v>
      </c>
      <c r="H41" s="28">
        <f t="shared" si="3"/>
        <v>-9.0909090909090939E-2</v>
      </c>
      <c r="I41" s="26">
        <v>1000000</v>
      </c>
      <c r="J41" s="29"/>
      <c r="K41" s="29"/>
    </row>
    <row r="42" spans="2:11" ht="79.2" customHeight="1" outlineLevel="1" x14ac:dyDescent="0.3">
      <c r="B42" s="15" t="s">
        <v>77</v>
      </c>
      <c r="C42" s="16" t="s">
        <v>78</v>
      </c>
      <c r="D42" s="17" t="s">
        <v>79</v>
      </c>
      <c r="E42" s="18">
        <v>2943000</v>
      </c>
      <c r="F42" s="18">
        <v>4150000</v>
      </c>
      <c r="G42" s="19">
        <f t="shared" si="2"/>
        <v>1207000</v>
      </c>
      <c r="H42" s="20">
        <f t="shared" si="3"/>
        <v>0.41012572205232756</v>
      </c>
      <c r="I42" s="18">
        <v>4150000</v>
      </c>
      <c r="J42" s="21"/>
      <c r="K42" s="21"/>
    </row>
    <row r="43" spans="2:11" ht="135" customHeight="1" outlineLevel="1" x14ac:dyDescent="0.3">
      <c r="B43" s="23" t="s">
        <v>80</v>
      </c>
      <c r="C43" s="24" t="s">
        <v>81</v>
      </c>
      <c r="D43" s="25" t="s">
        <v>82</v>
      </c>
      <c r="E43" s="26">
        <v>3337035</v>
      </c>
      <c r="F43" s="26">
        <v>4035000</v>
      </c>
      <c r="G43" s="27">
        <f t="shared" si="2"/>
        <v>697965</v>
      </c>
      <c r="H43" s="28">
        <f t="shared" si="3"/>
        <v>0.20915723089509108</v>
      </c>
      <c r="I43" s="26">
        <v>4035000</v>
      </c>
      <c r="J43" s="29"/>
      <c r="K43" s="29"/>
    </row>
    <row r="44" spans="2:11" ht="79.8" customHeight="1" outlineLevel="1" x14ac:dyDescent="0.3">
      <c r="B44" s="15" t="s">
        <v>83</v>
      </c>
      <c r="C44" s="16" t="s">
        <v>84</v>
      </c>
      <c r="D44" s="17" t="s">
        <v>85</v>
      </c>
      <c r="E44" s="18">
        <v>2200000</v>
      </c>
      <c r="F44" s="18">
        <v>2200000</v>
      </c>
      <c r="G44" s="19">
        <f t="shared" si="2"/>
        <v>0</v>
      </c>
      <c r="H44" s="20">
        <f t="shared" si="3"/>
        <v>0</v>
      </c>
      <c r="I44" s="18">
        <v>2200000</v>
      </c>
      <c r="J44" s="21"/>
      <c r="K44" s="21"/>
    </row>
    <row r="45" spans="2:11" ht="220.2" customHeight="1" outlineLevel="1" x14ac:dyDescent="0.3">
      <c r="B45" s="23" t="s">
        <v>86</v>
      </c>
      <c r="C45" s="24" t="s">
        <v>87</v>
      </c>
      <c r="D45" s="25" t="s">
        <v>88</v>
      </c>
      <c r="E45" s="26">
        <v>124225650</v>
      </c>
      <c r="F45" s="26">
        <v>141762500</v>
      </c>
      <c r="G45" s="27">
        <f t="shared" si="2"/>
        <v>17536850</v>
      </c>
      <c r="H45" s="28">
        <f t="shared" si="3"/>
        <v>0.14116931567675439</v>
      </c>
      <c r="I45" s="26">
        <v>141762500</v>
      </c>
      <c r="J45" s="29"/>
      <c r="K45" s="29"/>
    </row>
    <row r="46" spans="2:11" ht="83.4" customHeight="1" outlineLevel="1" x14ac:dyDescent="0.3">
      <c r="B46" s="15" t="s">
        <v>89</v>
      </c>
      <c r="C46" s="16" t="s">
        <v>90</v>
      </c>
      <c r="D46" s="17" t="s">
        <v>91</v>
      </c>
      <c r="E46" s="18">
        <v>2400000</v>
      </c>
      <c r="F46" s="18">
        <v>3152000</v>
      </c>
      <c r="G46" s="19">
        <f t="shared" si="2"/>
        <v>752000</v>
      </c>
      <c r="H46" s="20">
        <f t="shared" si="3"/>
        <v>0.31333333333333324</v>
      </c>
      <c r="I46" s="18">
        <v>3152000</v>
      </c>
      <c r="J46" s="21"/>
      <c r="K46" s="21"/>
    </row>
    <row r="47" spans="2:11" ht="66" customHeight="1" outlineLevel="1" x14ac:dyDescent="0.3">
      <c r="B47" s="23" t="s">
        <v>92</v>
      </c>
      <c r="C47" s="24" t="s">
        <v>93</v>
      </c>
      <c r="D47" s="25" t="s">
        <v>94</v>
      </c>
      <c r="E47" s="26">
        <v>0</v>
      </c>
      <c r="F47" s="26">
        <v>0</v>
      </c>
      <c r="G47" s="27">
        <f t="shared" si="2"/>
        <v>0</v>
      </c>
      <c r="H47" s="28">
        <v>0</v>
      </c>
      <c r="I47" s="26">
        <v>0</v>
      </c>
      <c r="J47" s="29"/>
      <c r="K47" s="29"/>
    </row>
    <row r="48" spans="2:11" ht="42.6" customHeight="1" outlineLevel="1" x14ac:dyDescent="0.3">
      <c r="B48" s="15" t="s">
        <v>95</v>
      </c>
      <c r="C48" s="16" t="s">
        <v>96</v>
      </c>
      <c r="D48" s="17" t="s">
        <v>97</v>
      </c>
      <c r="E48" s="18">
        <v>3500000</v>
      </c>
      <c r="F48" s="18">
        <v>3500000</v>
      </c>
      <c r="G48" s="19">
        <f t="shared" si="2"/>
        <v>0</v>
      </c>
      <c r="H48" s="20">
        <f t="shared" si="3"/>
        <v>0</v>
      </c>
      <c r="I48" s="18">
        <v>3500000</v>
      </c>
      <c r="J48" s="21"/>
      <c r="K48" s="21"/>
    </row>
    <row r="49" spans="2:11" ht="67.2" customHeight="1" outlineLevel="1" x14ac:dyDescent="0.3">
      <c r="B49" s="23" t="s">
        <v>98</v>
      </c>
      <c r="C49" s="24" t="s">
        <v>99</v>
      </c>
      <c r="D49" s="25" t="s">
        <v>100</v>
      </c>
      <c r="E49" s="26">
        <v>200000</v>
      </c>
      <c r="F49" s="26">
        <v>200000</v>
      </c>
      <c r="G49" s="27">
        <f t="shared" si="2"/>
        <v>0</v>
      </c>
      <c r="H49" s="28">
        <f t="shared" si="3"/>
        <v>0</v>
      </c>
      <c r="I49" s="26">
        <v>200000</v>
      </c>
      <c r="J49" s="29"/>
      <c r="K49" s="29"/>
    </row>
    <row r="50" spans="2:11" ht="62.4" customHeight="1" outlineLevel="1" x14ac:dyDescent="0.3">
      <c r="B50" s="15" t="s">
        <v>101</v>
      </c>
      <c r="C50" s="16" t="s">
        <v>102</v>
      </c>
      <c r="D50" s="17" t="s">
        <v>103</v>
      </c>
      <c r="E50" s="18">
        <v>0</v>
      </c>
      <c r="F50" s="18">
        <v>0</v>
      </c>
      <c r="G50" s="19">
        <f t="shared" si="2"/>
        <v>0</v>
      </c>
      <c r="H50" s="20" t="e">
        <f t="shared" si="3"/>
        <v>#DIV/0!</v>
      </c>
      <c r="I50" s="18">
        <v>0</v>
      </c>
      <c r="J50" s="21"/>
      <c r="K50" s="21"/>
    </row>
    <row r="51" spans="2:11" ht="55.8" customHeight="1" outlineLevel="1" x14ac:dyDescent="0.3">
      <c r="B51" s="23" t="s">
        <v>104</v>
      </c>
      <c r="C51" s="24" t="s">
        <v>105</v>
      </c>
      <c r="D51" s="25" t="s">
        <v>106</v>
      </c>
      <c r="E51" s="26">
        <v>0</v>
      </c>
      <c r="F51" s="26">
        <v>0</v>
      </c>
      <c r="G51" s="27">
        <f t="shared" si="2"/>
        <v>0</v>
      </c>
      <c r="H51" s="28" t="e">
        <f t="shared" si="3"/>
        <v>#DIV/0!</v>
      </c>
      <c r="I51" s="26">
        <v>0</v>
      </c>
      <c r="J51" s="29"/>
      <c r="K51" s="29"/>
    </row>
    <row r="52" spans="2:11" ht="72.599999999999994" customHeight="1" outlineLevel="1" x14ac:dyDescent="0.3">
      <c r="B52" s="15" t="s">
        <v>107</v>
      </c>
      <c r="C52" s="16" t="s">
        <v>241</v>
      </c>
      <c r="D52" s="17" t="s">
        <v>108</v>
      </c>
      <c r="E52" s="18">
        <v>200000</v>
      </c>
      <c r="F52" s="18">
        <v>200000</v>
      </c>
      <c r="G52" s="19">
        <f t="shared" si="2"/>
        <v>0</v>
      </c>
      <c r="H52" s="20">
        <f t="shared" si="3"/>
        <v>0</v>
      </c>
      <c r="I52" s="18">
        <v>200000</v>
      </c>
      <c r="J52" s="21"/>
      <c r="K52" s="21"/>
    </row>
    <row r="53" spans="2:11" ht="41.4" outlineLevel="1" x14ac:dyDescent="0.3">
      <c r="B53" s="23" t="s">
        <v>109</v>
      </c>
      <c r="C53" s="24" t="s">
        <v>110</v>
      </c>
      <c r="D53" s="25" t="s">
        <v>111</v>
      </c>
      <c r="E53" s="26">
        <v>80000</v>
      </c>
      <c r="F53" s="26">
        <v>80000</v>
      </c>
      <c r="G53" s="27">
        <f t="shared" si="2"/>
        <v>0</v>
      </c>
      <c r="H53" s="28">
        <f t="shared" si="3"/>
        <v>0</v>
      </c>
      <c r="I53" s="26">
        <v>80000</v>
      </c>
      <c r="J53" s="29"/>
      <c r="K53" s="29"/>
    </row>
    <row r="54" spans="2:11" ht="31.8" customHeight="1" outlineLevel="1" x14ac:dyDescent="0.3">
      <c r="B54" s="15" t="s">
        <v>112</v>
      </c>
      <c r="C54" s="16" t="s">
        <v>113</v>
      </c>
      <c r="D54" s="17" t="s">
        <v>114</v>
      </c>
      <c r="E54" s="18">
        <v>100000</v>
      </c>
      <c r="F54" s="18">
        <v>100000</v>
      </c>
      <c r="G54" s="19">
        <f t="shared" si="2"/>
        <v>0</v>
      </c>
      <c r="H54" s="20">
        <f t="shared" si="3"/>
        <v>0</v>
      </c>
      <c r="I54" s="18">
        <v>100000</v>
      </c>
      <c r="J54" s="21"/>
      <c r="K54" s="21"/>
    </row>
    <row r="55" spans="2:11" ht="60.6" customHeight="1" x14ac:dyDescent="0.3">
      <c r="B55" s="10">
        <v>2</v>
      </c>
      <c r="C55" s="11" t="s">
        <v>115</v>
      </c>
      <c r="D55" s="11"/>
      <c r="E55" s="12">
        <f>SUM(E56:E70)</f>
        <v>15067000</v>
      </c>
      <c r="F55" s="12">
        <f>SUM(F56:F70)</f>
        <v>14298000</v>
      </c>
      <c r="G55" s="12">
        <f t="shared" si="0"/>
        <v>-769000</v>
      </c>
      <c r="H55" s="22">
        <f t="shared" si="1"/>
        <v>-5.1038693834207227E-2</v>
      </c>
      <c r="I55" s="12">
        <f>SUM(I56:I70)</f>
        <v>14298000</v>
      </c>
      <c r="J55" s="47" t="s">
        <v>259</v>
      </c>
      <c r="K55" s="47" t="s">
        <v>254</v>
      </c>
    </row>
    <row r="56" spans="2:11" ht="84.45" customHeight="1" outlineLevel="1" x14ac:dyDescent="0.3">
      <c r="B56" s="23" t="s">
        <v>116</v>
      </c>
      <c r="C56" s="24" t="s">
        <v>117</v>
      </c>
      <c r="D56" s="25" t="s">
        <v>118</v>
      </c>
      <c r="E56" s="26">
        <v>800000</v>
      </c>
      <c r="F56" s="26">
        <v>800000</v>
      </c>
      <c r="G56" s="27">
        <f t="shared" si="0"/>
        <v>0</v>
      </c>
      <c r="H56" s="28">
        <f t="shared" si="1"/>
        <v>0</v>
      </c>
      <c r="I56" s="26">
        <v>800000</v>
      </c>
      <c r="J56" s="29"/>
      <c r="K56" s="29"/>
    </row>
    <row r="57" spans="2:11" ht="46.2" customHeight="1" outlineLevel="1" x14ac:dyDescent="0.3">
      <c r="B57" s="15" t="s">
        <v>119</v>
      </c>
      <c r="C57" s="16" t="s">
        <v>120</v>
      </c>
      <c r="D57" s="17" t="s">
        <v>121</v>
      </c>
      <c r="E57" s="18">
        <v>100000</v>
      </c>
      <c r="F57" s="18">
        <v>100000</v>
      </c>
      <c r="G57" s="19">
        <f t="shared" si="0"/>
        <v>0</v>
      </c>
      <c r="H57" s="20">
        <v>0</v>
      </c>
      <c r="I57" s="18">
        <v>100000</v>
      </c>
      <c r="J57" s="21"/>
      <c r="K57" s="21"/>
    </row>
    <row r="58" spans="2:11" ht="58.2" customHeight="1" outlineLevel="1" x14ac:dyDescent="0.3">
      <c r="B58" s="23" t="s">
        <v>122</v>
      </c>
      <c r="C58" s="24" t="s">
        <v>123</v>
      </c>
      <c r="D58" s="25" t="s">
        <v>124</v>
      </c>
      <c r="E58" s="26">
        <v>650000</v>
      </c>
      <c r="F58" s="26">
        <v>650000</v>
      </c>
      <c r="G58" s="27">
        <f t="shared" si="0"/>
        <v>0</v>
      </c>
      <c r="H58" s="28">
        <f t="shared" si="1"/>
        <v>0</v>
      </c>
      <c r="I58" s="26">
        <v>650000</v>
      </c>
      <c r="J58" s="29"/>
      <c r="K58" s="29"/>
    </row>
    <row r="59" spans="2:11" ht="60" customHeight="1" outlineLevel="1" x14ac:dyDescent="0.3">
      <c r="B59" s="15" t="s">
        <v>125</v>
      </c>
      <c r="C59" s="16" t="s">
        <v>126</v>
      </c>
      <c r="D59" s="17" t="s">
        <v>127</v>
      </c>
      <c r="E59" s="18">
        <v>0</v>
      </c>
      <c r="F59" s="18">
        <v>0</v>
      </c>
      <c r="G59" s="19">
        <f t="shared" si="0"/>
        <v>0</v>
      </c>
      <c r="H59" s="20">
        <v>0</v>
      </c>
      <c r="I59" s="18">
        <v>0</v>
      </c>
      <c r="J59" s="21"/>
      <c r="K59" s="21"/>
    </row>
    <row r="60" spans="2:11" ht="88.8" customHeight="1" outlineLevel="1" x14ac:dyDescent="0.3">
      <c r="B60" s="23" t="s">
        <v>128</v>
      </c>
      <c r="C60" s="24" t="s">
        <v>129</v>
      </c>
      <c r="D60" s="25" t="s">
        <v>218</v>
      </c>
      <c r="E60" s="26">
        <v>0</v>
      </c>
      <c r="F60" s="26">
        <v>0</v>
      </c>
      <c r="G60" s="27">
        <f t="shared" si="0"/>
        <v>0</v>
      </c>
      <c r="H60" s="28">
        <v>0</v>
      </c>
      <c r="I60" s="26">
        <v>0</v>
      </c>
      <c r="J60" s="29"/>
      <c r="K60" s="29"/>
    </row>
    <row r="61" spans="2:11" ht="86.4" customHeight="1" outlineLevel="1" x14ac:dyDescent="0.3">
      <c r="B61" s="15" t="s">
        <v>130</v>
      </c>
      <c r="C61" s="16" t="s">
        <v>131</v>
      </c>
      <c r="D61" s="17" t="s">
        <v>132</v>
      </c>
      <c r="E61" s="18">
        <v>100000</v>
      </c>
      <c r="F61" s="18">
        <v>100000</v>
      </c>
      <c r="G61" s="19">
        <f t="shared" si="0"/>
        <v>0</v>
      </c>
      <c r="H61" s="20">
        <f t="shared" si="1"/>
        <v>0</v>
      </c>
      <c r="I61" s="18">
        <v>100000</v>
      </c>
      <c r="J61" s="21"/>
      <c r="K61" s="21"/>
    </row>
    <row r="62" spans="2:11" ht="52.8" customHeight="1" outlineLevel="1" x14ac:dyDescent="0.3">
      <c r="B62" s="23" t="s">
        <v>133</v>
      </c>
      <c r="C62" s="24" t="s">
        <v>134</v>
      </c>
      <c r="D62" s="25" t="s">
        <v>226</v>
      </c>
      <c r="E62" s="26">
        <v>1560000</v>
      </c>
      <c r="F62" s="26">
        <v>1560000</v>
      </c>
      <c r="G62" s="27">
        <f t="shared" si="0"/>
        <v>0</v>
      </c>
      <c r="H62" s="28">
        <f t="shared" si="1"/>
        <v>0</v>
      </c>
      <c r="I62" s="26">
        <v>1560000</v>
      </c>
      <c r="J62" s="29"/>
      <c r="K62" s="29"/>
    </row>
    <row r="63" spans="2:11" ht="37.049999999999997" customHeight="1" outlineLevel="1" x14ac:dyDescent="0.3">
      <c r="B63" s="15" t="s">
        <v>135</v>
      </c>
      <c r="C63" s="16" t="s">
        <v>136</v>
      </c>
      <c r="D63" s="17" t="s">
        <v>227</v>
      </c>
      <c r="E63" s="18">
        <v>650000</v>
      </c>
      <c r="F63" s="18">
        <v>650000</v>
      </c>
      <c r="G63" s="19">
        <f t="shared" si="0"/>
        <v>0</v>
      </c>
      <c r="H63" s="20">
        <f t="shared" si="1"/>
        <v>0</v>
      </c>
      <c r="I63" s="18">
        <v>650000</v>
      </c>
      <c r="J63" s="21"/>
      <c r="K63" s="21"/>
    </row>
    <row r="64" spans="2:11" ht="52.95" customHeight="1" outlineLevel="1" x14ac:dyDescent="0.3">
      <c r="B64" s="23" t="s">
        <v>137</v>
      </c>
      <c r="C64" s="24" t="s">
        <v>228</v>
      </c>
      <c r="D64" s="25" t="s">
        <v>229</v>
      </c>
      <c r="E64" s="26">
        <v>839000</v>
      </c>
      <c r="F64" s="26">
        <v>160000</v>
      </c>
      <c r="G64" s="27">
        <f t="shared" si="0"/>
        <v>-679000</v>
      </c>
      <c r="H64" s="28">
        <v>0</v>
      </c>
      <c r="I64" s="26">
        <v>160000</v>
      </c>
      <c r="J64" s="29"/>
      <c r="K64" s="29"/>
    </row>
    <row r="65" spans="2:11" ht="75.599999999999994" customHeight="1" outlineLevel="1" x14ac:dyDescent="0.3">
      <c r="B65" s="15" t="s">
        <v>138</v>
      </c>
      <c r="C65" s="16" t="s">
        <v>139</v>
      </c>
      <c r="D65" s="17" t="s">
        <v>230</v>
      </c>
      <c r="E65" s="18">
        <v>2110000</v>
      </c>
      <c r="F65" s="18">
        <v>2110000</v>
      </c>
      <c r="G65" s="19">
        <f t="shared" si="0"/>
        <v>0</v>
      </c>
      <c r="H65" s="20">
        <f t="shared" si="1"/>
        <v>0</v>
      </c>
      <c r="I65" s="18">
        <v>2110000</v>
      </c>
      <c r="J65" s="21"/>
      <c r="K65" s="21"/>
    </row>
    <row r="66" spans="2:11" ht="54.45" customHeight="1" outlineLevel="1" x14ac:dyDescent="0.3">
      <c r="B66" s="23" t="s">
        <v>140</v>
      </c>
      <c r="C66" s="24" t="s">
        <v>141</v>
      </c>
      <c r="D66" s="25" t="s">
        <v>142</v>
      </c>
      <c r="E66" s="26">
        <v>790000</v>
      </c>
      <c r="F66" s="26">
        <v>700000</v>
      </c>
      <c r="G66" s="27">
        <f t="shared" si="0"/>
        <v>-90000</v>
      </c>
      <c r="H66" s="28">
        <f t="shared" si="1"/>
        <v>-0.11392405063291144</v>
      </c>
      <c r="I66" s="26">
        <v>700000</v>
      </c>
      <c r="J66" s="29"/>
      <c r="K66" s="29"/>
    </row>
    <row r="67" spans="2:11" ht="65.400000000000006" customHeight="1" outlineLevel="1" x14ac:dyDescent="0.3">
      <c r="B67" s="15" t="s">
        <v>143</v>
      </c>
      <c r="C67" s="16" t="s">
        <v>144</v>
      </c>
      <c r="D67" s="17" t="s">
        <v>145</v>
      </c>
      <c r="E67" s="18">
        <v>6358000</v>
      </c>
      <c r="F67" s="18">
        <v>6358000</v>
      </c>
      <c r="G67" s="19">
        <f t="shared" si="0"/>
        <v>0</v>
      </c>
      <c r="H67" s="20">
        <f t="shared" si="1"/>
        <v>0</v>
      </c>
      <c r="I67" s="18">
        <v>6358000</v>
      </c>
      <c r="J67" s="21"/>
      <c r="K67" s="21"/>
    </row>
    <row r="68" spans="2:11" ht="76.2" customHeight="1" outlineLevel="1" x14ac:dyDescent="0.3">
      <c r="B68" s="23" t="s">
        <v>146</v>
      </c>
      <c r="C68" s="24" t="s">
        <v>147</v>
      </c>
      <c r="D68" s="25" t="s">
        <v>148</v>
      </c>
      <c r="E68" s="26">
        <v>810000</v>
      </c>
      <c r="F68" s="26">
        <v>810000</v>
      </c>
      <c r="G68" s="27">
        <f t="shared" si="0"/>
        <v>0</v>
      </c>
      <c r="H68" s="28">
        <f t="shared" si="1"/>
        <v>0</v>
      </c>
      <c r="I68" s="26">
        <v>810000</v>
      </c>
      <c r="J68" s="29"/>
      <c r="K68" s="29"/>
    </row>
    <row r="69" spans="2:11" ht="61.8" customHeight="1" outlineLevel="1" x14ac:dyDescent="0.3">
      <c r="B69" s="15" t="s">
        <v>149</v>
      </c>
      <c r="C69" s="16" t="s">
        <v>150</v>
      </c>
      <c r="D69" s="17" t="s">
        <v>151</v>
      </c>
      <c r="E69" s="18">
        <v>100000</v>
      </c>
      <c r="F69" s="18">
        <v>100000</v>
      </c>
      <c r="G69" s="19">
        <f t="shared" si="0"/>
        <v>0</v>
      </c>
      <c r="H69" s="20">
        <f t="shared" si="1"/>
        <v>0</v>
      </c>
      <c r="I69" s="18">
        <v>100000</v>
      </c>
      <c r="J69" s="21"/>
      <c r="K69" s="21"/>
    </row>
    <row r="70" spans="2:11" ht="40.049999999999997" customHeight="1" outlineLevel="1" x14ac:dyDescent="0.3">
      <c r="B70" s="23" t="s">
        <v>152</v>
      </c>
      <c r="C70" s="24" t="s">
        <v>153</v>
      </c>
      <c r="D70" s="25" t="s">
        <v>231</v>
      </c>
      <c r="E70" s="26">
        <v>200000</v>
      </c>
      <c r="F70" s="26">
        <v>200000</v>
      </c>
      <c r="G70" s="27">
        <f t="shared" si="0"/>
        <v>0</v>
      </c>
      <c r="H70" s="28">
        <f t="shared" si="1"/>
        <v>0</v>
      </c>
      <c r="I70" s="26">
        <v>200000</v>
      </c>
      <c r="J70" s="29"/>
      <c r="K70" s="29"/>
    </row>
    <row r="71" spans="2:11" ht="46.2" customHeight="1" x14ac:dyDescent="0.3">
      <c r="B71" s="10" t="s">
        <v>154</v>
      </c>
      <c r="C71" s="11" t="s">
        <v>155</v>
      </c>
      <c r="D71" s="11"/>
      <c r="E71" s="12">
        <f>SUM(E72:E77)</f>
        <v>78595897.359999999</v>
      </c>
      <c r="F71" s="12">
        <f>SUM(F72:F77)</f>
        <v>132513078.91</v>
      </c>
      <c r="G71" s="12">
        <f t="shared" ref="G71:G88" si="4">+F71-E71</f>
        <v>53917181.549999997</v>
      </c>
      <c r="H71" s="22">
        <f t="shared" si="1"/>
        <v>0.68600503793522694</v>
      </c>
      <c r="I71" s="12">
        <f>SUM(I72:I77)</f>
        <v>132513078.91</v>
      </c>
      <c r="J71" s="47" t="s">
        <v>258</v>
      </c>
      <c r="K71" s="14"/>
    </row>
    <row r="72" spans="2:11" ht="69.599999999999994" customHeight="1" outlineLevel="1" x14ac:dyDescent="0.3">
      <c r="B72" s="15" t="s">
        <v>156</v>
      </c>
      <c r="C72" s="16" t="s">
        <v>157</v>
      </c>
      <c r="D72" s="17" t="s">
        <v>246</v>
      </c>
      <c r="E72" s="18">
        <v>0</v>
      </c>
      <c r="F72" s="18">
        <v>39000000</v>
      </c>
      <c r="G72" s="19">
        <f t="shared" si="4"/>
        <v>39000000</v>
      </c>
      <c r="H72" s="20">
        <v>0</v>
      </c>
      <c r="I72" s="18">
        <v>39000000</v>
      </c>
      <c r="J72" s="21"/>
      <c r="K72" s="45" t="s">
        <v>255</v>
      </c>
    </row>
    <row r="73" spans="2:11" ht="58.05" customHeight="1" outlineLevel="1" x14ac:dyDescent="0.3">
      <c r="B73" s="23" t="s">
        <v>236</v>
      </c>
      <c r="C73" s="24" t="s">
        <v>237</v>
      </c>
      <c r="D73" s="25" t="s">
        <v>239</v>
      </c>
      <c r="E73" s="26">
        <v>0</v>
      </c>
      <c r="F73" s="26">
        <v>0</v>
      </c>
      <c r="G73" s="27">
        <f t="shared" si="4"/>
        <v>0</v>
      </c>
      <c r="H73" s="28">
        <v>1</v>
      </c>
      <c r="I73" s="26">
        <v>0</v>
      </c>
      <c r="J73" s="29"/>
      <c r="K73" s="29"/>
    </row>
    <row r="74" spans="2:11" ht="78" customHeight="1" outlineLevel="1" x14ac:dyDescent="0.3">
      <c r="B74" s="15" t="s">
        <v>158</v>
      </c>
      <c r="C74" s="16" t="s">
        <v>159</v>
      </c>
      <c r="D74" s="17" t="s">
        <v>215</v>
      </c>
      <c r="E74" s="18">
        <v>0</v>
      </c>
      <c r="F74" s="18">
        <v>0</v>
      </c>
      <c r="G74" s="19">
        <f t="shared" si="4"/>
        <v>0</v>
      </c>
      <c r="H74" s="20">
        <v>0</v>
      </c>
      <c r="I74" s="18">
        <v>0</v>
      </c>
      <c r="J74" s="21"/>
      <c r="K74" s="21"/>
    </row>
    <row r="75" spans="2:11" ht="99.6" customHeight="1" outlineLevel="1" x14ac:dyDescent="0.3">
      <c r="B75" s="23" t="s">
        <v>184</v>
      </c>
      <c r="C75" s="24" t="s">
        <v>185</v>
      </c>
      <c r="D75" s="25" t="s">
        <v>190</v>
      </c>
      <c r="E75" s="26">
        <v>0</v>
      </c>
      <c r="F75" s="26">
        <v>0</v>
      </c>
      <c r="G75" s="27">
        <f t="shared" si="4"/>
        <v>0</v>
      </c>
      <c r="H75" s="28">
        <v>0</v>
      </c>
      <c r="I75" s="26">
        <v>0</v>
      </c>
      <c r="J75" s="29"/>
      <c r="K75" s="29"/>
    </row>
    <row r="76" spans="2:11" ht="39" customHeight="1" outlineLevel="1" x14ac:dyDescent="0.3">
      <c r="B76" s="15" t="s">
        <v>211</v>
      </c>
      <c r="C76" s="16" t="s">
        <v>212</v>
      </c>
      <c r="D76" s="17" t="s">
        <v>232</v>
      </c>
      <c r="E76" s="18">
        <v>0</v>
      </c>
      <c r="F76" s="18">
        <v>1908000</v>
      </c>
      <c r="G76" s="19">
        <f>+F76-E76</f>
        <v>1908000</v>
      </c>
      <c r="H76" s="20">
        <v>1</v>
      </c>
      <c r="I76" s="18">
        <v>1908000</v>
      </c>
      <c r="J76" s="21"/>
      <c r="K76" s="21"/>
    </row>
    <row r="77" spans="2:11" ht="70.95" customHeight="1" outlineLevel="1" x14ac:dyDescent="0.3">
      <c r="B77" s="23" t="s">
        <v>160</v>
      </c>
      <c r="C77" s="24" t="s">
        <v>161</v>
      </c>
      <c r="D77" s="25" t="s">
        <v>220</v>
      </c>
      <c r="E77" s="26">
        <v>78595897.359999999</v>
      </c>
      <c r="F77" s="26">
        <v>91605078.909999996</v>
      </c>
      <c r="G77" s="27">
        <f t="shared" si="4"/>
        <v>13009181.549999997</v>
      </c>
      <c r="H77" s="28">
        <f t="shared" ref="H77:H88" si="5">+F77/E77-1</f>
        <v>0.16551985519565804</v>
      </c>
      <c r="I77" s="26">
        <v>91605078.909999996</v>
      </c>
      <c r="J77" s="29"/>
      <c r="K77" s="29"/>
    </row>
    <row r="78" spans="2:11" ht="153" customHeight="1" x14ac:dyDescent="0.3">
      <c r="B78" s="10">
        <v>6</v>
      </c>
      <c r="C78" s="11" t="s">
        <v>162</v>
      </c>
      <c r="D78" s="11"/>
      <c r="E78" s="12">
        <f>SUM(E79:E85)</f>
        <v>89878750</v>
      </c>
      <c r="F78" s="12">
        <f>SUM(F79:F85)</f>
        <v>112045000</v>
      </c>
      <c r="G78" s="12">
        <f t="shared" si="4"/>
        <v>22166250</v>
      </c>
      <c r="H78" s="22">
        <f t="shared" si="5"/>
        <v>0.24662392389747301</v>
      </c>
      <c r="I78" s="12">
        <f>SUM(I79:I85)</f>
        <v>112045000</v>
      </c>
      <c r="J78" s="47" t="s">
        <v>257</v>
      </c>
      <c r="K78" s="47" t="s">
        <v>256</v>
      </c>
    </row>
    <row r="79" spans="2:11" ht="62.4" customHeight="1" outlineLevel="1" x14ac:dyDescent="0.3">
      <c r="B79" s="15" t="s">
        <v>163</v>
      </c>
      <c r="C79" s="16" t="s">
        <v>164</v>
      </c>
      <c r="D79" s="17" t="s">
        <v>233</v>
      </c>
      <c r="E79" s="18">
        <v>7000000</v>
      </c>
      <c r="F79" s="18">
        <v>6000000</v>
      </c>
      <c r="G79" s="19">
        <f t="shared" si="4"/>
        <v>-1000000</v>
      </c>
      <c r="H79" s="20">
        <v>1</v>
      </c>
      <c r="I79" s="18">
        <v>6000000</v>
      </c>
      <c r="J79" s="21"/>
      <c r="K79" s="21"/>
    </row>
    <row r="80" spans="2:11" ht="78.599999999999994" customHeight="1" outlineLevel="1" x14ac:dyDescent="0.3">
      <c r="B80" s="23" t="s">
        <v>165</v>
      </c>
      <c r="C80" s="24" t="s">
        <v>166</v>
      </c>
      <c r="D80" s="25" t="s">
        <v>244</v>
      </c>
      <c r="E80" s="26">
        <v>3000000</v>
      </c>
      <c r="F80" s="26">
        <v>3000000</v>
      </c>
      <c r="G80" s="27">
        <f t="shared" si="4"/>
        <v>0</v>
      </c>
      <c r="H80" s="28">
        <f t="shared" si="5"/>
        <v>0</v>
      </c>
      <c r="I80" s="26">
        <v>3000000</v>
      </c>
      <c r="J80" s="29"/>
      <c r="K80" s="29"/>
    </row>
    <row r="81" spans="2:11" ht="64.8" customHeight="1" outlineLevel="1" x14ac:dyDescent="0.3">
      <c r="B81" s="15" t="s">
        <v>192</v>
      </c>
      <c r="C81" s="16" t="s">
        <v>193</v>
      </c>
      <c r="D81" s="17" t="s">
        <v>234</v>
      </c>
      <c r="E81" s="18">
        <v>945000</v>
      </c>
      <c r="F81" s="18">
        <v>945000</v>
      </c>
      <c r="G81" s="19">
        <f t="shared" si="4"/>
        <v>0</v>
      </c>
      <c r="H81" s="20">
        <f t="shared" si="5"/>
        <v>0</v>
      </c>
      <c r="I81" s="18">
        <v>945000</v>
      </c>
      <c r="J81" s="21"/>
      <c r="K81" s="21"/>
    </row>
    <row r="82" spans="2:11" ht="58.2" customHeight="1" outlineLevel="1" x14ac:dyDescent="0.3">
      <c r="B82" s="23" t="s">
        <v>167</v>
      </c>
      <c r="C82" s="24" t="s">
        <v>168</v>
      </c>
      <c r="D82" s="25" t="s">
        <v>169</v>
      </c>
      <c r="E82" s="26">
        <v>20000000</v>
      </c>
      <c r="F82" s="26">
        <v>30000000</v>
      </c>
      <c r="G82" s="27">
        <f t="shared" si="4"/>
        <v>10000000</v>
      </c>
      <c r="H82" s="28">
        <f t="shared" si="5"/>
        <v>0.5</v>
      </c>
      <c r="I82" s="26">
        <v>30000000</v>
      </c>
      <c r="J82" s="29"/>
      <c r="K82" s="29"/>
    </row>
    <row r="83" spans="2:11" ht="42.45" customHeight="1" outlineLevel="1" x14ac:dyDescent="0.3">
      <c r="B83" s="15" t="s">
        <v>170</v>
      </c>
      <c r="C83" s="16" t="s">
        <v>171</v>
      </c>
      <c r="D83" s="17" t="s">
        <v>172</v>
      </c>
      <c r="E83" s="18">
        <v>27000000</v>
      </c>
      <c r="F83" s="18">
        <v>27000000</v>
      </c>
      <c r="G83" s="19">
        <f t="shared" si="4"/>
        <v>0</v>
      </c>
      <c r="H83" s="20">
        <f t="shared" si="5"/>
        <v>0</v>
      </c>
      <c r="I83" s="18">
        <v>27000000</v>
      </c>
      <c r="J83" s="21"/>
      <c r="K83" s="21"/>
    </row>
    <row r="84" spans="2:11" ht="107.4" customHeight="1" outlineLevel="1" x14ac:dyDescent="0.3">
      <c r="B84" s="23" t="s">
        <v>173</v>
      </c>
      <c r="C84" s="24" t="s">
        <v>174</v>
      </c>
      <c r="D84" s="25" t="s">
        <v>175</v>
      </c>
      <c r="E84" s="26">
        <v>20000000</v>
      </c>
      <c r="F84" s="26">
        <v>30000000</v>
      </c>
      <c r="G84" s="27">
        <f t="shared" si="4"/>
        <v>10000000</v>
      </c>
      <c r="H84" s="28">
        <f t="shared" si="5"/>
        <v>0.5</v>
      </c>
      <c r="I84" s="26">
        <v>30000000</v>
      </c>
      <c r="J84" s="29"/>
      <c r="K84" s="29"/>
    </row>
    <row r="85" spans="2:11" ht="76.2" customHeight="1" outlineLevel="1" x14ac:dyDescent="0.3">
      <c r="B85" s="15" t="s">
        <v>186</v>
      </c>
      <c r="C85" s="16" t="s">
        <v>176</v>
      </c>
      <c r="D85" s="17" t="s">
        <v>235</v>
      </c>
      <c r="E85" s="18">
        <v>11933750</v>
      </c>
      <c r="F85" s="18">
        <v>15100000</v>
      </c>
      <c r="G85" s="19">
        <f t="shared" si="4"/>
        <v>3166250</v>
      </c>
      <c r="H85" s="20">
        <f t="shared" si="5"/>
        <v>0.26531894836074166</v>
      </c>
      <c r="I85" s="18">
        <v>15100000</v>
      </c>
      <c r="J85" s="21"/>
      <c r="K85" s="21"/>
    </row>
    <row r="86" spans="2:11" ht="19.5" customHeight="1" outlineLevel="1" x14ac:dyDescent="0.3">
      <c r="B86" s="10">
        <v>9</v>
      </c>
      <c r="C86" s="11" t="s">
        <v>187</v>
      </c>
      <c r="D86" s="11"/>
      <c r="E86" s="12">
        <f>+E87</f>
        <v>0</v>
      </c>
      <c r="F86" s="12">
        <f>+F87</f>
        <v>0</v>
      </c>
      <c r="G86" s="12">
        <f t="shared" si="4"/>
        <v>0</v>
      </c>
      <c r="H86" s="13"/>
      <c r="I86" s="12">
        <f>+I87</f>
        <v>0</v>
      </c>
      <c r="J86" s="14"/>
      <c r="K86" s="14"/>
    </row>
    <row r="87" spans="2:11" ht="112.2" customHeight="1" outlineLevel="1" x14ac:dyDescent="0.3">
      <c r="B87" s="23" t="s">
        <v>189</v>
      </c>
      <c r="C87" s="24" t="s">
        <v>188</v>
      </c>
      <c r="D87" s="25" t="s">
        <v>191</v>
      </c>
      <c r="E87" s="26">
        <v>0</v>
      </c>
      <c r="F87" s="26">
        <v>0</v>
      </c>
      <c r="G87" s="27">
        <f t="shared" si="4"/>
        <v>0</v>
      </c>
      <c r="H87" s="28">
        <v>0</v>
      </c>
      <c r="I87" s="26">
        <v>0</v>
      </c>
      <c r="J87" s="34" t="s">
        <v>250</v>
      </c>
      <c r="K87" s="34" t="s">
        <v>251</v>
      </c>
    </row>
    <row r="88" spans="2:11" ht="21.6" customHeight="1" x14ac:dyDescent="0.3">
      <c r="B88" s="10"/>
      <c r="C88" s="11" t="s">
        <v>177</v>
      </c>
      <c r="D88" s="11"/>
      <c r="E88" s="12">
        <f>+E86+E78+E6+E71+E55+E25</f>
        <v>6190536517.3900003</v>
      </c>
      <c r="F88" s="12">
        <f>+F86+F78+F6+F71+F55+F25</f>
        <v>6488639656.2677689</v>
      </c>
      <c r="G88" s="12">
        <f t="shared" si="4"/>
        <v>298103138.87776852</v>
      </c>
      <c r="H88" s="22">
        <f t="shared" si="5"/>
        <v>4.8154653161379235E-2</v>
      </c>
      <c r="I88" s="12">
        <f>+I86+I78+I6+I71+I55+I25</f>
        <v>6488639656.2677689</v>
      </c>
      <c r="J88" s="14"/>
      <c r="K88" s="14"/>
    </row>
    <row r="90" spans="2:11" ht="18.45" customHeight="1" x14ac:dyDescent="0.3">
      <c r="C90" s="6" t="s">
        <v>219</v>
      </c>
      <c r="E90" s="40"/>
      <c r="F90" s="40"/>
      <c r="G90" s="41"/>
      <c r="H90" s="42"/>
      <c r="J90" s="42"/>
    </row>
    <row r="91" spans="2:11" ht="25.05" customHeight="1" x14ac:dyDescent="0.3">
      <c r="C91" s="33" t="s">
        <v>238</v>
      </c>
      <c r="D91" s="33"/>
      <c r="E91" s="40"/>
      <c r="F91" s="40"/>
      <c r="G91" s="43"/>
      <c r="H91" s="44"/>
      <c r="J91" s="44"/>
    </row>
  </sheetData>
  <mergeCells count="3">
    <mergeCell ref="B2:H2"/>
    <mergeCell ref="B3:H3"/>
    <mergeCell ref="C91:D91"/>
  </mergeCells>
  <phoneticPr fontId="4" type="noConversion"/>
  <dataValidations xWindow="1272" yWindow="443" count="1">
    <dataValidation allowBlank="1" showInputMessage="1" showErrorMessage="1" prompt="El documento tiene habilidad la columna “I” para que agregue las observaciones" sqref="B6:H88 I6:I88" xr:uid="{202AAB36-7797-4D6B-8012-DA8727CB39D4}"/>
  </dataValidations>
  <pageMargins left="0.7" right="0.7" top="0.75" bottom="0.75" header="0.3" footer="0.3"/>
  <pageSetup orientation="portrait" r:id="rId1"/>
  <headerFooter>
    <oddFooter>&amp;C&amp;"Calibri"&amp;11&amp;K000000_x000D_&amp;1#&amp;"Calibri"&amp;10&amp;K000000Uso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7840F8488598B45879A64BFC989E007" ma:contentTypeVersion="18" ma:contentTypeDescription="Crear nuevo documento." ma:contentTypeScope="" ma:versionID="476c5666c46414ff0ef0929eeb17c514">
  <xsd:schema xmlns:xsd="http://www.w3.org/2001/XMLSchema" xmlns:xs="http://www.w3.org/2001/XMLSchema" xmlns:p="http://schemas.microsoft.com/office/2006/metadata/properties" xmlns:ns2="ba688c28-be0c-44d7-8160-62774956d5a8" xmlns:ns3="fe04cdcb-acd9-40f4-87f5-510e41208826" xmlns:ns4="ef69d38d-c069-47fd-a86d-65acf93227a5" targetNamespace="http://schemas.microsoft.com/office/2006/metadata/properties" ma:root="true" ma:fieldsID="eb22a4f662e781d805f3f115ebd2f65b" ns2:_="" ns3:_="" ns4:_="">
    <xsd:import namespace="ba688c28-be0c-44d7-8160-62774956d5a8"/>
    <xsd:import namespace="fe04cdcb-acd9-40f4-87f5-510e41208826"/>
    <xsd:import namespace="ef69d38d-c069-47fd-a86d-65acf93227a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GenerationTime" minOccurs="0"/>
                <xsd:element ref="ns3:MediaServiceEventHashCode" minOccurs="0"/>
                <xsd:element ref="ns3:MediaServiceOCR" minOccurs="0"/>
                <xsd:element ref="ns3:lcf76f155ced4ddcb4097134ff3c332f" minOccurs="0"/>
                <xsd:element ref="ns4:TaxCatchAll" minOccurs="0"/>
                <xsd:element ref="ns3:MediaServiceAutoKeyPoints" minOccurs="0"/>
                <xsd:element ref="ns3:MediaServiceKeyPoints" minOccurs="0"/>
                <xsd:element ref="ns3:MediaServiceDateTake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88c28-be0c-44d7-8160-62774956d5a8" elementFormDefault="qualified">
    <xsd:import namespace="http://schemas.microsoft.com/office/2006/documentManagement/types"/>
    <xsd:import namespace="http://schemas.microsoft.com/office/infopath/2007/PartnerControls"/>
    <xsd:element name="SharedWithUsers" ma:index="5" nillable="true" ma:displayName="Compartido con"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04cdcb-acd9-40f4-87f5-510e41208826"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b0adf84e-870a-453e-bcaf-71f8aafc2679" ma:termSetId="09814cd3-568e-fe90-9814-8d621ff8fb84" ma:anchorId="fba54fb3-c3e1-fe81-a776-ca4b69148c4d" ma:open="true" ma:isKeyword="false">
      <xsd:complexType>
        <xsd:sequence>
          <xsd:element ref="pc:Terms" minOccurs="0" maxOccurs="1"/>
        </xsd:sequence>
      </xsd:complex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69d38d-c069-47fd-a86d-65acf93227a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4ca9414-0b9e-4d3b-9f23-f0594e229f42}" ma:internalName="TaxCatchAll" ma:showField="CatchAllData" ma:web="ecd38108-ad7a-4640-bce5-2ea8d14350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e04cdcb-acd9-40f4-87f5-510e41208826">
      <Terms xmlns="http://schemas.microsoft.com/office/infopath/2007/PartnerControls"/>
    </lcf76f155ced4ddcb4097134ff3c332f>
    <TaxCatchAll xmlns="ef69d38d-c069-47fd-a86d-65acf93227a5"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B073E4C6-7D33-4753-B33F-2D5F524B7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88c28-be0c-44d7-8160-62774956d5a8"/>
    <ds:schemaRef ds:uri="fe04cdcb-acd9-40f4-87f5-510e41208826"/>
    <ds:schemaRef ds:uri="ef69d38d-c069-47fd-a86d-65acf9322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4E919-17DB-410C-801B-AFD13C7CDBEF}">
  <ds:schemaRefs>
    <ds:schemaRef ds:uri="http://purl.org/dc/terms/"/>
    <ds:schemaRef ds:uri="http://www.w3.org/XML/1998/namespace"/>
    <ds:schemaRef ds:uri="http://purl.org/dc/dcmitype/"/>
    <ds:schemaRef ds:uri="http://schemas.openxmlformats.org/package/2006/metadata/core-properties"/>
    <ds:schemaRef ds:uri="fe04cdcb-acd9-40f4-87f5-510e41208826"/>
    <ds:schemaRef ds:uri="ba688c28-be0c-44d7-8160-62774956d5a8"/>
    <ds:schemaRef ds:uri="http://schemas.microsoft.com/office/infopath/2007/PartnerControls"/>
    <ds:schemaRef ds:uri="http://schemas.microsoft.com/office/2006/documentManagement/types"/>
    <ds:schemaRef ds:uri="ef69d38d-c069-47fd-a86d-65acf93227a5"/>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F8EC718E-0590-400A-B19D-EF2802686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FERNANDEZ VARGAS VALERIA</dc:creator>
  <cp:lastModifiedBy>ARIAS GONZALEZ JOSE EZEQUIEL</cp:lastModifiedBy>
  <dcterms:created xsi:type="dcterms:W3CDTF">2020-07-21T18:06:29Z</dcterms:created>
  <dcterms:modified xsi:type="dcterms:W3CDTF">2026-09-14T21:03:21Z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0x01010047840F8488598B45879A64BFC989E007</vt:lpwstr>
  </property>
  <property fmtid="{D5CDD505-2E9C-101B-9397-08002B2CF9AE}" pid="3" name="MediaServiceImageTags">
    <vt:lpwstr/>
  </property>
  <property fmtid="{D5CDD505-2E9C-101B-9397-08002B2CF9AE}" pid="4" name="MSIP_Label_b8b4be34-365a-4a68-b9fb-75c1b6874315_Enabled">
    <vt:lpwstr>true</vt:lpwstr>
  </property>
  <property fmtid="{D5CDD505-2E9C-101B-9397-08002B2CF9AE}" pid="5" name="MSIP_Label_b8b4be34-365a-4a68-b9fb-75c1b6874315_SetDate">
    <vt:lpwstr>2024-03-06T22:01:29Z</vt:lpwstr>
  </property>
  <property fmtid="{D5CDD505-2E9C-101B-9397-08002B2CF9AE}" pid="6" name="MSIP_Label_b8b4be34-365a-4a68-b9fb-75c1b6874315_Method">
    <vt:lpwstr>Standard</vt:lpwstr>
  </property>
  <property fmtid="{D5CDD505-2E9C-101B-9397-08002B2CF9AE}" pid="7" name="MSIP_Label_b8b4be34-365a-4a68-b9fb-75c1b6874315_Name">
    <vt:lpwstr>b8b4be34-365a-4a68-b9fb-75c1b6874315</vt:lpwstr>
  </property>
  <property fmtid="{D5CDD505-2E9C-101B-9397-08002B2CF9AE}" pid="8" name="MSIP_Label_b8b4be34-365a-4a68-b9fb-75c1b6874315_SiteId">
    <vt:lpwstr>618d0a45-25a6-4618-9f80-8f70a435ee52</vt:lpwstr>
  </property>
  <property fmtid="{D5CDD505-2E9C-101B-9397-08002B2CF9AE}" pid="9" name="MSIP_Label_b8b4be34-365a-4a68-b9fb-75c1b6874315_ActionId">
    <vt:lpwstr>7ba6f057-170d-4662-917d-592835912b58</vt:lpwstr>
  </property>
  <property fmtid="{D5CDD505-2E9C-101B-9397-08002B2CF9AE}" pid="10" name="MSIP_Label_b8b4be34-365a-4a68-b9fb-75c1b6874315_ContentBits">
    <vt:lpwstr>2</vt:lpwstr>
  </property>
</Properties>
</file>